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35097596X\Documents\67-PlaQualitatAire\OneDrive_1_24-3-2023\"/>
    </mc:Choice>
  </mc:AlternateContent>
  <bookViews>
    <workbookView xWindow="0" yWindow="0" windowWidth="19200" windowHeight="6300" tabRatio="983"/>
  </bookViews>
  <sheets>
    <sheet name="A 2.1. BENEFICIS GLOBALS PLA" sheetId="26" r:id="rId1"/>
    <sheet name="A 2.2. BENEFIC AMB NOX PM10 " sheetId="11" r:id="rId2"/>
    <sheet name="A 2.3. BENEFICIS SOCIALS" sheetId="31" r:id="rId3"/>
    <sheet name="A 2.4. COST VLEmissions" sheetId="24" r:id="rId4"/>
    <sheet name="A 2.5. COST  DETERM NORMAT" sheetId="12" r:id="rId5"/>
    <sheet name="A 2.6 BALANÇ GLOBAL ECO-SOCIAL " sheetId="30"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4" l="1"/>
  <c r="D12" i="12" l="1"/>
  <c r="I56" i="11" l="1"/>
  <c r="I55" i="11"/>
  <c r="I54" i="11"/>
  <c r="I53" i="11"/>
  <c r="J53" i="11" s="1"/>
  <c r="I52" i="11"/>
  <c r="J52" i="11" s="1"/>
  <c r="I51" i="11"/>
  <c r="J12" i="11"/>
  <c r="I10" i="11"/>
  <c r="J10" i="11" s="1"/>
  <c r="I11" i="11"/>
  <c r="J11" i="11" s="1"/>
  <c r="I12" i="11"/>
  <c r="I13" i="11"/>
  <c r="J13" i="11" s="1"/>
  <c r="I14" i="11"/>
  <c r="I9" i="11"/>
  <c r="J9" i="11" s="1"/>
  <c r="F9" i="11"/>
  <c r="G28" i="11"/>
  <c r="B21" i="11" s="1"/>
  <c r="J14" i="11" s="1"/>
  <c r="G30" i="11"/>
  <c r="G66" i="11"/>
  <c r="B63" i="11" s="1"/>
  <c r="G25" i="11"/>
  <c r="J54" i="11" l="1"/>
  <c r="J56" i="11"/>
  <c r="J51" i="11"/>
  <c r="J55" i="11"/>
  <c r="J57" i="11" s="1"/>
  <c r="M91" i="11" s="1"/>
  <c r="J15" i="11"/>
  <c r="M90" i="11" s="1"/>
  <c r="M92" i="11" l="1"/>
  <c r="D14" i="12"/>
  <c r="F52" i="11"/>
  <c r="F53" i="11"/>
  <c r="F54" i="11"/>
  <c r="F55" i="11"/>
  <c r="F56" i="11"/>
  <c r="F51" i="11"/>
  <c r="F10" i="11"/>
  <c r="F11" i="11"/>
  <c r="F12" i="11"/>
  <c r="F13" i="11"/>
  <c r="F14" i="11"/>
  <c r="E57" i="11"/>
  <c r="D57" i="11"/>
  <c r="C57" i="11"/>
  <c r="E15" i="11"/>
  <c r="I15" i="11" s="1"/>
  <c r="D15" i="11"/>
  <c r="C15" i="11"/>
  <c r="I57" i="11" l="1"/>
  <c r="C10" i="30"/>
  <c r="C12" i="30" s="1"/>
  <c r="G10" i="11"/>
  <c r="G9" i="11"/>
  <c r="G11" i="11"/>
  <c r="F57" i="11"/>
  <c r="G53" i="11"/>
  <c r="G51" i="11"/>
  <c r="F15" i="11"/>
  <c r="G57" i="11" l="1"/>
  <c r="J91" i="11" s="1"/>
  <c r="C7" i="30" s="1"/>
  <c r="G15" i="11"/>
  <c r="J90" i="11" s="1"/>
  <c r="C6" i="30" s="1"/>
  <c r="C8" i="30" s="1"/>
  <c r="C13" i="30" s="1"/>
  <c r="J92" i="11" l="1"/>
</calcChain>
</file>

<file path=xl/sharedStrings.xml><?xml version="1.0" encoding="utf-8"?>
<sst xmlns="http://schemas.openxmlformats.org/spreadsheetml/2006/main" count="483" uniqueCount="273">
  <si>
    <t>Establiment de valors límit d’emissions de contaminants atmosfèrics </t>
  </si>
  <si>
    <t>Plataforma per a la gestió de les autoritzacions d’accés a les Zones de Baixes Emissions.</t>
  </si>
  <si>
    <t>Total</t>
  </si>
  <si>
    <t>Transport marítim</t>
  </si>
  <si>
    <t>Transport aeri</t>
  </si>
  <si>
    <t>TOTAL</t>
  </si>
  <si>
    <t>€ any 2000</t>
  </si>
  <si>
    <t>Base 2017</t>
  </si>
  <si>
    <t>Tendencial 2025</t>
  </si>
  <si>
    <t>Proposta 2025</t>
  </si>
  <si>
    <t>Transport terrestre</t>
  </si>
  <si>
    <t>Indústria</t>
  </si>
  <si>
    <t>Sector domèstic</t>
  </si>
  <si>
    <t>Sector institucional o comercial</t>
  </si>
  <si>
    <t>Sector (NOX)   Comarques Centrals (Anoia, Bages, Berguedà, Moianès i Osona)</t>
  </si>
  <si>
    <t>Indústria: aplicar el mateix % de variació que la ZPE</t>
  </si>
  <si>
    <t>Domèstic, institucional i comercial: aplicar els mateixos percentatges de reducció que per la ZPE</t>
  </si>
  <si>
    <t xml:space="preserve">Sector (NOX) Resta de Catalunya </t>
  </si>
  <si>
    <t xml:space="preserve">Indústria: aplicar el mateix % de variació que la ZPE en general </t>
  </si>
  <si>
    <t>Sector (PM10)   Comarques Centrals (Anoia, Bages, Berguedà, Moianès i Osona)</t>
  </si>
  <si>
    <t xml:space="preserve">Indústria: aplicar 0% de variació en general </t>
  </si>
  <si>
    <t xml:space="preserve">Sector (PM10) Resta de Catalunya </t>
  </si>
  <si>
    <t>Escenari Base 2017 (t/a)</t>
  </si>
  <si>
    <t>Escenari Tendencial 2025 (t/a)</t>
  </si>
  <si>
    <t>Escenari Pla 2025 (t/a)</t>
  </si>
  <si>
    <t xml:space="preserve">Sector (NOX)  </t>
  </si>
  <si>
    <t xml:space="preserve">Sector (PM10) </t>
  </si>
  <si>
    <t>Escenari Proposta 2025 (t/A)</t>
  </si>
  <si>
    <t>cost t Nox</t>
  </si>
  <si>
    <t>* Diferència entre l'evolució tendencial de les emissions i l'estimada amb l'aplicació del Pla per l'any 2025.</t>
  </si>
  <si>
    <t>Variació Tendencial 2025 vs Base 2017 (t/a) *</t>
  </si>
  <si>
    <t xml:space="preserve">cost t PM10 </t>
  </si>
  <si>
    <t>cost (€)</t>
  </si>
  <si>
    <t>Comentaris</t>
  </si>
  <si>
    <t>68,5 % inflació acumulada gener 2000 - gener 2023 segons INE (https://www.ine.es/varipc/verVariaciones.do?idmesini=1&amp;anyoini=2000&amp;idmesfin=1&amp;anyofin=2023&amp;ntipo=1&amp;enviar=Calcular)</t>
  </si>
  <si>
    <t xml:space="preserve"> inflació acumulada gener 2000 - gener 2023 segons INE (https://www.ine.es/varipc/verVariaciones.do?idmesini=1&amp;anyoini=2000&amp;idmesfin=1&amp;anyofin=2023&amp;ntipo=1&amp;enviar=Calcular)</t>
  </si>
  <si>
    <t>1. Beneficis ambientals: Reducció de les emissions NOx i PM10 a l’Àrea de Barcelona i del Vallès-Baix Llobregat</t>
  </si>
  <si>
    <t>1.1. Reducció de les emissions NOx a l’Àrea de Barcelona i del Vallès-Baix Llobregat</t>
  </si>
  <si>
    <t>1.2. Reducció de les emissions PM10 a l’Àrea de Barcelona i del Vallès-Baix Llobregat</t>
  </si>
  <si>
    <t>1.3.Benefici ambiental total per la reducció de les emissions Nox  PM10 a l’Àrea de Barcelona i del Vallès-Baix Llobregat</t>
  </si>
  <si>
    <t>Contaminant reduït</t>
  </si>
  <si>
    <t xml:space="preserve">estalvi </t>
  </si>
  <si>
    <t>Reducció emissions PM10</t>
  </si>
  <si>
    <t>Reducció emissions NOx</t>
  </si>
  <si>
    <t>€ any 2023</t>
  </si>
  <si>
    <t xml:space="preserve">Transport Terrrestre hipòtiesis: S'aplica el "cost de PM2,5 de combustió metropolità sector transport" com a aproximació a la dada disponible més semblant. Assimilo PM10 a PM2,5 ja que el 91 % de les particules ho són. De les 106 t/a d'estalvi 96 t/A corresponen a PM2,5, únicament 10 t/a són PM10 l'error es petit. Buscar cost per PM10. o totes les PM10 són PM2,5 caldria buscar cost per PM10. 792 ; 692 ; 596  &gt;&gt; Reducció PM2,5 96 t/a + reducció PM10 10 t/a </t>
  </si>
  <si>
    <t>Estalvi total (€) **</t>
  </si>
  <si>
    <t>inflació acumulada gener 2011- gener 2023 . Font INE (https://www.ine.es/varipc/verVariaciones.do?idmesini=1&amp;anyoini=2000&amp;idmesfin=1&amp;anyofin=2023&amp;ntipo=1&amp;enviar=Calcular) &gt; això implica un cost de 5.425 € t Nox en euros del gener 2022</t>
  </si>
  <si>
    <t>Cost de t NOX  (Llei 2/2011 d'Economia Sostenible)</t>
  </si>
  <si>
    <t>La Llei 2/2011, d'Economia Sostenible, de 4 març, valorava el cost de les emisions en el tranpsort per carretera de NOx en 4.400 euros/tona. &gt;&gt; són 5.425,2 € del 2023 aplicant la inflació acumulada del 23,3 % del gener 2011 al gener 2023</t>
  </si>
  <si>
    <t xml:space="preserve">Transport Marítim hipòtesis: S'aplica el "cost de PM2,5 de comnbustió metropolità sector transport" per" transport marítim" com a aproximació a la dada disponible més semblant. Assimilo PM10 a PM2,5. Justificació: Segons les taules 3.9 a 3.11 "Tier 3 emission factors for NOx, NMVOC, PM for different engine types/fuel combinations and vessel trip phases (cruising, hotelling, manoeuvring)" del document "1.A.3.d Navigation -shipping- 2020" de la guia "EMEP/EEA air pollutant emission inventory guidebook 2019", els factors d'emissió de PM10 i PM2.5 són iguals en tots els casos.  </t>
  </si>
  <si>
    <t>hipòtesis/comentaris</t>
  </si>
  <si>
    <t>€ any 2010</t>
  </si>
  <si>
    <t xml:space="preserve"> inflació acumulada gener 2010 - gener 2023 segons INE (https://www.ine.es/varipc/verVariaciones.do?idmesini=1&amp;anyoini=2000&amp;idmesfin=1&amp;anyofin=2023&amp;ntipo=1&amp;enviar=Calcular)</t>
  </si>
  <si>
    <t xml:space="preserve">Cost de t NOX  (CAFE Programme) (taula 9. estimació inferior per l'estat espanyol . VOLY median) </t>
  </si>
  <si>
    <t>Cost de t NOX  (CAFE Programme) (taula 9. mitjana de les 4 estimacions que donen x estat espanyol)</t>
  </si>
  <si>
    <t>4.700 és la mitjana de les 4 estimacions de la taula 9 que  donen en la froquilla per l'estat espanyol.</t>
  </si>
  <si>
    <t>Cost de PM2,5 de combustió metropolità sector transport viar, ferroviari i acuàtic en € del 2.000 (referència a HEATCO: table 87 chapter D.4 del "Handbook on estimation of external costs in the transport sector-IMPACT D1. versió 1.1)</t>
  </si>
  <si>
    <t>Variació Tendencial 2025 vs Pla 2025 (t/a) *</t>
  </si>
  <si>
    <t>Variació Pla 2025 vs Base 2017 (t/a) +</t>
  </si>
  <si>
    <t>Estalvi total (€) Pla 2025 Base 2017 ++</t>
  </si>
  <si>
    <t>estalvi Pla 25 - Base 17</t>
  </si>
  <si>
    <t xml:space="preserve">** Per les emissions de NOx s'ha calculat un cost de 5.983,1 € per tona de NOx en euros del 2023. Aquest import ha estat estimat pel Clear Air for Europe (CAFE) Programme.  L'import donat per CAFE (taula 9. mitjana de les 4 estimacions de la forquilla per l'estat espanyol) és de 4.700 euros per tona de NOx de l'any 2010 que equival a l'import abans citat un cop aplicada la inflació acumulada des de gener de 2010  a gener de 2023 que és del 27,3 % (Font INE). (https://www.ine.es/varipc/verVariaciones.do?idmesini=1&amp;anyoini=2000&amp;idmesfin=1&amp;anyofin=2023&amp;ntipo=1&amp;enviar=Calcular) </t>
  </si>
  <si>
    <t>** Pel transport terrestre i marítim s'ha calculat un cost de 504.826 euros per tona de PM2,5 en euros del 2023. Aquest import ha estat estimat pel HEATCO (Developing Harmonised European Approaches for Transport Costing and Project Assessment) per Espanya per tona d'emissió de PM2,5 de combustió en àrees metropolitanes pel transport viari, ferroviari i aquàtic.  L'import donat pel HEATCO és de 299.600 euros de l'any 2000 que equival a l'import abans citat un cop aplicada la inflació acumulada des de gener de 2000  a gener de 2023 que és del 68,5 % (Font INE). Aquesta magnitut ha estat utilitzades també en el treball: "Evaluación económica de proyectos de transporte. Manual." Ministerio de Fomento. Agost 2010. Ginés de Rus (director), Anna Matas, ... i a la taula 87  del capítol D4 del "Handbook on estimation of esternal costs in the transport sector-IMPACT" (versió 1.1). CE Delft. Febrer de 2008. M. Maibach. C. Schereyer,...</t>
  </si>
  <si>
    <t>total beneficis ambientals</t>
  </si>
  <si>
    <t>BENEFICIS AMBIENTALS</t>
  </si>
  <si>
    <t xml:space="preserve"> costos determinacions normatives</t>
  </si>
  <si>
    <t xml:space="preserve"> costos mesures i actuacions executives del document descriptiu</t>
  </si>
  <si>
    <t xml:space="preserve"> Reducció emissions NOx</t>
  </si>
  <si>
    <t xml:space="preserve"> Reducció emissions PM10</t>
  </si>
  <si>
    <t>total costos econòmics i socials</t>
  </si>
  <si>
    <t>BENEFICIS - COSTOS</t>
  </si>
  <si>
    <t xml:space="preserve">VLE per instal·lacions de depuració de COVs per la tecnologia d’oxidació tèrmica o catalítica </t>
  </si>
  <si>
    <t xml:space="preserve">VLE per instal·lacions de depuració de COVs per la tecnologia de rentat de gasos </t>
  </si>
  <si>
    <t>VLE per instal·lacions emissores de COVs sense normativa específica</t>
  </si>
  <si>
    <t>VLE per COV classificats com a carcinògens, mutàgens i/o tòxics per a la reproducció (CMR)</t>
  </si>
  <si>
    <t xml:space="preserve">VLE Partícules per focus que disposin de filtre de mànegues o electrofiltre </t>
  </si>
  <si>
    <t>VLE Partícules per focus que no disposin de filtre de mànegues o electrofiltre</t>
  </si>
  <si>
    <t>VLE NOX per instal·lacions de combustió mitjanes afectades pel RD 1042/2017</t>
  </si>
  <si>
    <t xml:space="preserve">VLE NOX per a assecadors i forns de procés (amb contacte amb el gasos de combustió) </t>
  </si>
  <si>
    <t>VLE per Forns crematoris de restes humanes</t>
  </si>
  <si>
    <t xml:space="preserve">VLE per Grans focus emissors </t>
  </si>
  <si>
    <t>confirmar hipòtesis. Ver word.</t>
  </si>
  <si>
    <t>calen més dades. Veure word</t>
  </si>
  <si>
    <t>confirmar valor/ calen més dades. Veure word</t>
  </si>
  <si>
    <t>confirmar no té cost és tot derivat dves+ decisions UE</t>
  </si>
  <si>
    <t>S'inclou e tendencial del pdM com a tendencial del PQACAT atès que téne QA com a objectiu principal i el PQACAT estableix objectius propis i determinacons normatives per alguna mesura del PQACAT</t>
  </si>
  <si>
    <r>
      <t>Grup d’impacte</t>
    </r>
    <r>
      <rPr>
        <sz val="9"/>
        <color rgb="FFFFFFFF"/>
        <rFont val="Arial"/>
        <family val="2"/>
      </rPr>
      <t> </t>
    </r>
  </si>
  <si>
    <r>
      <t>Impactes potencials</t>
    </r>
    <r>
      <rPr>
        <sz val="9"/>
        <color rgb="FFFFFFFF"/>
        <rFont val="Arial"/>
        <family val="2"/>
      </rPr>
      <t> </t>
    </r>
  </si>
  <si>
    <r>
      <t>Caracterització de l’impacte</t>
    </r>
    <r>
      <rPr>
        <sz val="9"/>
        <color rgb="FFFFFFFF"/>
        <rFont val="Arial"/>
        <family val="2"/>
      </rPr>
      <t> </t>
    </r>
  </si>
  <si>
    <r>
      <t>Descripció / valoració de l’impacte</t>
    </r>
    <r>
      <rPr>
        <sz val="9"/>
        <color rgb="FFFFFFFF"/>
        <rFont val="Arial"/>
        <family val="2"/>
      </rPr>
      <t> </t>
    </r>
  </si>
  <si>
    <r>
      <t>Qualitat de l’ambient atmosfèric</t>
    </r>
    <r>
      <rPr>
        <sz val="8"/>
        <color theme="1"/>
        <rFont val="Arial"/>
        <family val="2"/>
      </rPr>
      <t> </t>
    </r>
  </si>
  <si>
    <r>
      <t>Qualitat de l’ambient atmosfèric per l’NO</t>
    </r>
    <r>
      <rPr>
        <vertAlign val="subscript"/>
        <sz val="6"/>
        <color theme="1"/>
        <rFont val="Arial"/>
        <family val="2"/>
      </rPr>
      <t>2</t>
    </r>
    <r>
      <rPr>
        <sz val="6"/>
        <color theme="1"/>
        <rFont val="Arial"/>
        <family val="2"/>
      </rPr>
      <t> </t>
    </r>
  </si>
  <si>
    <t>Positiu </t>
  </si>
  <si>
    <t>Directe </t>
  </si>
  <si>
    <t>Mig termini </t>
  </si>
  <si>
    <t>Reversible </t>
  </si>
  <si>
    <r>
      <t>El Pla permet una millora general de la qualitat de l’aire per l’NO</t>
    </r>
    <r>
      <rPr>
        <vertAlign val="subscript"/>
        <sz val="6"/>
        <color theme="1"/>
        <rFont val="Arial"/>
        <family val="2"/>
      </rPr>
      <t>2</t>
    </r>
    <r>
      <rPr>
        <sz val="8"/>
        <color theme="1"/>
        <rFont val="Arial"/>
        <family val="2"/>
      </rPr>
      <t>, tot i que es detecten alguns entorns en què no es pot garantir que s’evitin superacions (els valors modelitzats superen el que fixa la normativa o bé queden per sota, però molt propers). Aquests entorns queden inclosos en tots els casos dins l’àmbit de l’Àrea de Barcelona (especialment), així com també a la Zona Vallès-Baix Llobregat. A més a més, s’identifiquen zones del territori en què, amb una mirada preventiva (considerant un llindar un 10% inferior al que fixa la normativa per aquest contaminant), es considera que caldrà fer un seguiment acurat de l’evolució d’aquest contaminant, en el marc del model d’implementació previst. Aquestes zones són: Àrea de Barcelona, Vallès-Baix Llobregat, Camp de Tarragona, Plana de Vic, Comarques Centrals i Terres de l’Ebre. </t>
    </r>
  </si>
  <si>
    <t>S’estima que, amb caràcter general, l’aplicació del Pla permetrà una reducció global del 9% en emissions, que suposaran un efecte en immissions de l’ordre del 5%. S’estima que els nivells de qualitat de l’aire es reduiran d’una manera més intensiva (amb reduccions superiors al 10%) en a l’Àrea de Barcelona, el Vallès-Baix Llobregat, Maresme, Comarques de Girona (sud) i Penedès-Garraf. </t>
  </si>
  <si>
    <t>Amb tot, es conclou que el Pla permet una millora dels nivells de qualitat de l’aire de les zones on es concentraven les problemàtiques per aquest contaminant (Àrea de Barcelona i Zona Vallès-Baix Llobregat). </t>
  </si>
  <si>
    <t>Qualitat de l’ambient atmosfèric per les PM </t>
  </si>
  <si>
    <r>
      <t>L’efecte de l’aplicació del Pla no és tan contundent com en el cas de l’NO</t>
    </r>
    <r>
      <rPr>
        <vertAlign val="subscript"/>
        <sz val="6"/>
        <color theme="1"/>
        <rFont val="Arial"/>
        <family val="2"/>
      </rPr>
      <t>2</t>
    </r>
    <r>
      <rPr>
        <sz val="8"/>
        <color theme="1"/>
        <rFont val="Arial"/>
        <family val="2"/>
      </rPr>
      <t>, tot i que també s’aprecia una millora de la situació de partida. </t>
    </r>
  </si>
  <si>
    <t>Les zones en què el model indica valors d’immissió majors coincideixen amb els principals corredors de mobilitat a l’Àrea de Barcelona (especialment), així com també a la Zona Vallès-Baix Llobregat i amb zones de Catalunya que presenten unes condicions de dispersió molt particulars, la plana de Vic i la plana de Lleida. En cap dels casos el model indica superacions del llindar normatiu. </t>
  </si>
  <si>
    <t>Per a les PM no s’identifiquen zones del territori d’atenció especial en termes de seguiment i implementació del Pla. </t>
  </si>
  <si>
    <r>
      <t>Qualitat de l’ambient atmosfèric per a l’O</t>
    </r>
    <r>
      <rPr>
        <vertAlign val="subscript"/>
        <sz val="6"/>
        <color theme="1"/>
        <rFont val="Arial"/>
        <family val="2"/>
      </rPr>
      <t>3</t>
    </r>
    <r>
      <rPr>
        <sz val="6"/>
        <color theme="1"/>
        <rFont val="Arial"/>
        <family val="2"/>
      </rPr>
      <t> </t>
    </r>
  </si>
  <si>
    <t>El Pla no modelitza l’efecte de les mesures sobre aquest contaminant. Tanmateix, el fet d’incidir en la disminució dels nivells de qualitat de l’aire d’altres contaminants que en són precursors permet afirmar que es traduirà, també, en una millora de la qualitat de l’aire per l’ozó troposfèric. </t>
  </si>
  <si>
    <r>
      <t>Ecosistemes naturals</t>
    </r>
    <r>
      <rPr>
        <sz val="8"/>
        <color theme="1"/>
        <rFont val="Arial"/>
        <family val="2"/>
      </rPr>
      <t> </t>
    </r>
  </si>
  <si>
    <t>Afectació a espais naturals </t>
  </si>
  <si>
    <t>Indirecte </t>
  </si>
  <si>
    <t>Els espais naturals de Catalunya, tant si són de tipus terrestre com marítim i independentment de si queden inclosos en figures de protecció o altres instruments que els atorguin un cert grau de protecció, són vulnerables als efectes de la contaminació atmosfèrica. </t>
  </si>
  <si>
    <t>En especial, el contaminant que afecta de manera més rellevant a la vegetació és l’ozó troposfèric. S’han estudiat els següents efectes associats a alts nivells d'ozó: acceleració de la senescència, reducció del creixement d’espècies naturals, reducció de l’activitat fotosintètica, disminució de flors i llavors, alteració en les emissions de compostos volàtils, reducció de l’atracció de pol·linitzadors, predisposició a atacs de patògens, etc. A banda, es coneix que l’ozó també afecta a les comunitats dels sòls i, per tant, en els cicles biogeoquímics. </t>
  </si>
  <si>
    <t>D’altra banda, els ecosistemes naturals també es veuen afectats per la deposició de nitrogen atmosfèric, associada a emissions de gasos amb nitrogen. Aquest fet provoca en ecosistemes  terrestres: augments transitoris de productivitat, pèrdues de nitrogen en aigües subterrànies i d’escorrentiu, pèrdua de nutrients, mobilització d’elements tòxics, menor resistència a factors d’estrès, canvis en la composició d’espècies, etc. I en aquàtics: acumulació d’algues, condicions d’anòxia, reducció de la qualitat de l’aigua, disminució del pH de l’aigua, mobilització d’elements tòxics i efectes sobre la fauna i la flora. </t>
  </si>
  <si>
    <t>Amb tot, es considera que l’aplicació de Pla permetrà millorar la salut global dels ecosistemes naturals de Catalunya, especialment d’aquells que es situen en les zones on la millora de la qualitat de l’aire serà més intensiva. També cal tenir en compte que la millora també serà major en aquells espais naturals que, per emplaçaments i condicions topogràfiques, afavoreixin la dispersió de contaminants. </t>
  </si>
  <si>
    <t>Es tracta, en qualsevol cas, d’un impacte de tipus indirecte. </t>
  </si>
  <si>
    <t>A banda d’això, cal tenir en compte que Del bon estat de conservació de la biodiversitat i del bon funcionament dels ecosistemes, en depèn la qualitat dels serveis que generen intrínsecament els espais naturals, dels quals disposem nosaltres per viure i per al nostre benestar (el que coneixem com a serveis ecosistèmics). Així doncs, en cadena, l’impacte indirecte sobre l’estat dels ecosistemes naturals també pot revertir en positiu sobre els serveis ecosistèmics que aquests aporten al conjunt de la societat.  </t>
  </si>
  <si>
    <r>
      <t>Ecosistemes agrícoles</t>
    </r>
    <r>
      <rPr>
        <sz val="8"/>
        <color theme="1"/>
        <rFont val="Arial"/>
        <family val="2"/>
      </rPr>
      <t> </t>
    </r>
  </si>
  <si>
    <t>Afectació a la productivitat agrícola </t>
  </si>
  <si>
    <t>El nivell d’incorporació de contaminants als cultius depèn de la concentració, del període d’exposició i de la reactivitat dels contaminants. Per la seva rellevància, l’ozó és el contaminant més important en termes agrícoles, afectant al teixit foliar, així com els NOx, que afecten al creixement de les plantes. Ambdós contaminants poden generar un estrès abiòtic als cultius i per tant afectar-ne el rendiment. </t>
  </si>
  <si>
    <t>Igual que en el cas anterior, es considera que la millora dels nivells de qualitat de l’aire que permet l’aplicació de les mesures del Pla es pot traduir en certa millora de la productivitat agrícola, especialment en aquelles zones en què actualment es donen problemàtiques per ozó. </t>
  </si>
  <si>
    <t>A banda d’això, cal tenir en compte el risc sanitari si els contaminants s’incorporen a la part comestible dels conreus, fet especialment preocupant en zones d’activitat agrícola situades en entorns periurbans de l’àmbit metropolità. </t>
  </si>
  <si>
    <r>
      <t>Canvi climàtic</t>
    </r>
    <r>
      <rPr>
        <sz val="8"/>
        <color theme="1"/>
        <rFont val="Arial"/>
        <family val="2"/>
      </rPr>
      <t> </t>
    </r>
  </si>
  <si>
    <t>Mitigació del canvi climàtic </t>
  </si>
  <si>
    <t>El Pla contempla mesures que són directament sinèrgiques amb la lluita contra el canvi climàtic, reduint el consum de combustibles fòssils i, per tant, la generació d’emissions que agreugen aquesta emergència global. En especial, cal destacar les mesures referides a l’àmbit industrial i de mobilitat, que permetran una reducció de consums important. </t>
  </si>
  <si>
    <t>Adaptació al canvi climàtic </t>
  </si>
  <si>
    <t>Neutre </t>
  </si>
  <si>
    <t>El Pla no incideix de manera significativa en el desplegament d’estratègies d’adaptació al canvi climàtic, més enllà de reduir la dependència energètica en aquelles mesures que tendeixen a la descarbonització. Tanmateix, cal tenir en compte que els futurs escenaris climàtics indiquen que poden donar-se situacions que agreugin la problemàtica de la contaminació atmosfèrica i, per tant, es considera convenient fer-hi esment en aquesta matriu d’impactes. En general cal tenir en compte el següent: </t>
  </si>
  <si>
    <r>
      <t>·</t>
    </r>
    <r>
      <rPr>
        <sz val="7"/>
        <color theme="1"/>
        <rFont val="Times New Roman"/>
        <family val="1"/>
      </rPr>
      <t xml:space="preserve">              </t>
    </r>
    <r>
      <rPr>
        <sz val="8"/>
        <color theme="1"/>
        <rFont val="Arial"/>
        <family val="2"/>
      </rPr>
      <t>Els contaminants primaris procedents de la combustió de combustibles fòssils presenten un patró amb valors més alts a l'hivern i valors més baixos els mesos d'estiu. En canvi l'ozó presenta el patró invers. Per tant, les alteracions de temperatura i la modificació dels períodes de les estacions (allargant l’estiu i l’hivern i reduint la tardor i la primavera) que es preveu degut al canvi climàtic, provocarà una alteració de les concentracions dels contaminants.  </t>
    </r>
  </si>
  <si>
    <r>
      <t>·</t>
    </r>
    <r>
      <rPr>
        <sz val="7"/>
        <color theme="1"/>
        <rFont val="Times New Roman"/>
        <family val="1"/>
      </rPr>
      <t xml:space="preserve">              </t>
    </r>
    <r>
      <rPr>
        <sz val="8"/>
        <color theme="1"/>
        <rFont val="Arial"/>
        <family val="2"/>
      </rPr>
      <t>Tot i que les concentracions de pol·len i espores depenen en gran manera de les espècies existents, tant conreades com silvestres, les variacions en aquestes concentracions depenen dels factors meteorològics. El canvi climàtic podria avançar o allargar el període pol·línic per a algunes espècies amb capacitat al·lergògena. A més l'increment en els nivells de CO2 podria afectar la producció de pol·len. </t>
    </r>
  </si>
  <si>
    <r>
      <t>·</t>
    </r>
    <r>
      <rPr>
        <sz val="7"/>
        <color theme="1"/>
        <rFont val="Times New Roman"/>
        <family val="1"/>
      </rPr>
      <t xml:space="preserve">              </t>
    </r>
    <r>
      <rPr>
        <sz val="8"/>
        <color theme="1"/>
        <rFont val="Arial"/>
        <family val="2"/>
      </rPr>
      <t>El canvi climàtic pot augmentar la freqüència de fenòmens anticiclònics, fet que pot fer disminuir la dispersió de contaminants, i així provocar una major concentració en els punts d’emissió.  </t>
    </r>
  </si>
  <si>
    <r>
      <t>·</t>
    </r>
    <r>
      <rPr>
        <sz val="7"/>
        <color theme="1"/>
        <rFont val="Times New Roman"/>
        <family val="1"/>
      </rPr>
      <t xml:space="preserve">              </t>
    </r>
    <r>
      <rPr>
        <sz val="8"/>
        <color theme="1"/>
        <rFont val="Arial"/>
        <family val="2"/>
      </rPr>
      <t>L’augment de fenòmens meteorològics extrems, degut al canvi climàtic, pot agreujar la qualitat de l’aire. Per exemple, l’increment de les tempestes seques amb transport de pols del Sàhara intensifica els casos d’episodis de contaminació per material particulat.  </t>
    </r>
  </si>
  <si>
    <r>
      <t>·</t>
    </r>
    <r>
      <rPr>
        <sz val="7"/>
        <color theme="1"/>
        <rFont val="Times New Roman"/>
        <family val="1"/>
      </rPr>
      <t xml:space="preserve">              </t>
    </r>
    <r>
      <rPr>
        <sz val="8"/>
        <color theme="1"/>
        <rFont val="Arial"/>
        <family val="2"/>
      </rPr>
      <t>A escala local els fenòmens meteorològics d’altres pressions i la disminució de pluges pot provocar situacions episòdiques de contaminació atmosfèrica. </t>
    </r>
  </si>
  <si>
    <r>
      <t>Contaminació acústica</t>
    </r>
    <r>
      <rPr>
        <sz val="8"/>
        <color theme="1"/>
        <rFont val="Arial"/>
        <family val="2"/>
      </rPr>
      <t> </t>
    </r>
  </si>
  <si>
    <t>Reducció de les fonts emissores de soroll i millora de l’exposició a nivells de soroll nocius </t>
  </si>
  <si>
    <t>Especialment per aplicació de les mesures en l’àmbit de mobilitat i planejament urbanístic, es preveu un efecte colateral positiu en termes de soroll. Cal tenir en compte que el Pla fa una aposta important per accelerar la transició cap a un model de mobilitat sostenible, principalment basat en els modes actius (anar a peu, en bicicleta) o bé en el transport públic col·lectiu i, en darrera instància, amb vehicles més nets. Tot plegat comportarà una reducció del trànsit rodat, que actualment es postula com una de les principals fonts emissores de soroll.  </t>
  </si>
  <si>
    <t>Així doncs, cal preveure un impacte positiu en aquest sentit. </t>
  </si>
  <si>
    <r>
      <t>Salut de les persones</t>
    </r>
    <r>
      <rPr>
        <sz val="8"/>
        <color theme="1"/>
        <rFont val="Arial"/>
        <family val="2"/>
      </rPr>
      <t> </t>
    </r>
  </si>
  <si>
    <t>Millora dels determinants que afecten a la salut de les persones </t>
  </si>
  <si>
    <t>De manera estretament lligada amb els punts anteriors, cal fer esment específic al potencial del Pla com a instrument de salut pública. En primer lloc perquè la contaminació de l’aire esdevé un dels principals determinants que afecten a la salut de les persones. En aquest sentit, les millores derivades del Pla es traduiran en una reducció de la mortalitat i la morbiditat associada a la qualitat de l’aire. </t>
  </si>
  <si>
    <t>Per altra banda, els efectes colaterals identificats (principalment soroll i canvi climàtic) també conformen determinants de salut sobre els que l’aplicació del Pla revertirà positivament. En aquest sentit, també s’ha d’apuntar a l’increment de l’activitat física associat al canvi modal en mobilitat que es reforça amb les mesures del Pla. </t>
  </si>
  <si>
    <r>
      <t>Consum de recursos</t>
    </r>
    <r>
      <rPr>
        <sz val="8"/>
        <color theme="1"/>
        <rFont val="Arial"/>
        <family val="2"/>
      </rPr>
      <t> </t>
    </r>
  </si>
  <si>
    <t>Increment del consum de recursos i generació de residus </t>
  </si>
  <si>
    <t>Negatiu </t>
  </si>
  <si>
    <t>Tot i que es tracta d’un impacte de caràcter molt puntual i de molt baixa rellevància, s’escau apuntar al fet que determinades mesures del Pla poden suposar cert increment en el consum de recursos, tant energètics (electrificació de la mobilitat) com de determinats materials (impuls en la renovació del parc, principalment), relacionat, alhora, amb una major generació de residus. Tanmateix, es tracta d’un impacte atenuable amb la implementació de mesures de circularitat que permetin tancar el cicle de vida d’aquests recursos. </t>
  </si>
  <si>
    <r>
      <t>Ocupació i consum de sòl</t>
    </r>
    <r>
      <rPr>
        <sz val="8"/>
        <color theme="1"/>
        <rFont val="Arial"/>
        <family val="2"/>
      </rPr>
      <t> </t>
    </r>
  </si>
  <si>
    <t>Ocupació i consum de sòl per implementació d’infraestructures </t>
  </si>
  <si>
    <t>Tot i que es tracta d’un impacte de caràcter molt puntual i de molt baixa rellevància, s’escau apuntar al fet que determinades mesures del Pla suposaran una ocupació de terrenys per la implementació d’infraestructures principalment. </t>
  </si>
  <si>
    <t>Contingut dels projectes de Zones Baixes Emissions (ZBE)</t>
  </si>
  <si>
    <t>Sistema de seguiment de l’evolució de la qualitat de l’aire en les ZBE</t>
  </si>
  <si>
    <t>Mesures relatives al planejament urbanístic</t>
  </si>
  <si>
    <t>Mesures relatives a mobilitat dels centres de treball.</t>
  </si>
  <si>
    <t>Mesures relatives als estudis d’avaluació de mobilitat generada en zones amb superacions.</t>
  </si>
  <si>
    <t>Impactes per sectors</t>
  </si>
  <si>
    <t>BLOC 1</t>
  </si>
  <si>
    <t>Transport terrestre i  mobilitat</t>
  </si>
  <si>
    <t>Beneficiari/pagador</t>
  </si>
  <si>
    <t>Tipus (1)</t>
  </si>
  <si>
    <t>Beneficis</t>
  </si>
  <si>
    <t>Subvencions als ens locals per la delimitació i implantació de les ZBE</t>
  </si>
  <si>
    <t>Ens locals</t>
  </si>
  <si>
    <t>Impacte extern</t>
  </si>
  <si>
    <t>Renovació i/o compra d'equips de seguiment i control del trànsit</t>
  </si>
  <si>
    <t>Ens locals i empreses fabricants d'equips</t>
  </si>
  <si>
    <t>Increment de la venda de vehicles menys contaminants</t>
  </si>
  <si>
    <t xml:space="preserve">Sector automobilístic </t>
  </si>
  <si>
    <t xml:space="preserve">Reducció combustibles fòsils </t>
  </si>
  <si>
    <t>Companyies generadores energies renovables</t>
  </si>
  <si>
    <t>Reducció d'accidents</t>
  </si>
  <si>
    <t xml:space="preserve">Població de Catalunya </t>
  </si>
  <si>
    <t>Impacte social</t>
  </si>
  <si>
    <t>Reducció de l'impacte de la contaminació sobre la població</t>
  </si>
  <si>
    <t>Reducció de l'impacte acústic</t>
  </si>
  <si>
    <t>Increment dels desplaçament realitzats a modes de transport sostenibles i no motoritzat</t>
  </si>
  <si>
    <t>Reducció de l'impacte sobre qualitat de l'aire i població exposada per desenvolupaments urbanístics</t>
  </si>
  <si>
    <t>Reducció dels desplaçaments en vehicles privat generats pels treballadors</t>
  </si>
  <si>
    <t>Treballadors d'empreses</t>
  </si>
  <si>
    <t>Increment de zones pacificades i verd urbà</t>
  </si>
  <si>
    <t>Millora del control i seguiment de la mobilitat a les ciutats</t>
  </si>
  <si>
    <t xml:space="preserve">Increment de les vendes a les empreses que fabriquen sistemes tecnològics </t>
  </si>
  <si>
    <t>Costos</t>
  </si>
  <si>
    <t>Subvencions per al desplegament de les Zona de Baixes Emissions</t>
  </si>
  <si>
    <t>Generalitat i l'Estat</t>
  </si>
  <si>
    <t>Impacte pressupostari</t>
  </si>
  <si>
    <t>Elaboració de plans de desplaçament d'empreses</t>
  </si>
  <si>
    <t>Empreses</t>
  </si>
  <si>
    <t>Reducció combustibles fòsils</t>
  </si>
  <si>
    <t>Companyies petroleres</t>
  </si>
  <si>
    <t>Mesures correctores per reduir impactes a les planificacions urbanístiques</t>
  </si>
  <si>
    <t xml:space="preserve"> Promotors desenvolupament</t>
  </si>
  <si>
    <t>BLOC 2</t>
  </si>
  <si>
    <t>Industrial i energètic i activitats potencialment contaminants</t>
  </si>
  <si>
    <t>Disminució de la contaminació de l'aire</t>
  </si>
  <si>
    <t>Població de Catalunya</t>
  </si>
  <si>
    <t>Disminució del soroll</t>
  </si>
  <si>
    <t>Millora de les dades i accés a la informació</t>
  </si>
  <si>
    <t>Població de Catalunya i administracions locals</t>
  </si>
  <si>
    <t>Estalvi energètic</t>
  </si>
  <si>
    <t xml:space="preserve">Reducció de l'impacte sobre la població directament exposada </t>
  </si>
  <si>
    <t>Impuls energies renovables</t>
  </si>
  <si>
    <t>Companyies energètiques i generadores</t>
  </si>
  <si>
    <t>Adaptació equips de mesures</t>
  </si>
  <si>
    <t>Fabricants d'equips i components</t>
  </si>
  <si>
    <t>Manteniment i millores d'equipaments de mesura</t>
  </si>
  <si>
    <t>Generalitat</t>
  </si>
  <si>
    <t>Adaptació equips i mesures correctores</t>
  </si>
  <si>
    <t>Empreses potencialment contaminants</t>
  </si>
  <si>
    <t>BLOC 5</t>
  </si>
  <si>
    <t>Prevenció en la planificació territorial i urbanística</t>
  </si>
  <si>
    <t>Augment del verd urbà a les ciutats</t>
  </si>
  <si>
    <t xml:space="preserve">Reducció de la contaminació a zones vulnerables </t>
  </si>
  <si>
    <t>escoles, hospitals i centres sanitàris</t>
  </si>
  <si>
    <t>Mesures correctores per reduir impactes sobre la qualitat de l'aire a les planificacions urbanístiques</t>
  </si>
  <si>
    <t>BLOC 6</t>
  </si>
  <si>
    <t>Per alts nivells de contaminació atmosfèrica</t>
  </si>
  <si>
    <t xml:space="preserve">Millores en termes de salut </t>
  </si>
  <si>
    <t>Actuar en prevenció davant episodis de contaminació atmosfèrica</t>
  </si>
  <si>
    <t xml:space="preserve">Donar a conèixer a la ciutadania l'estat de la qualitat de l'aire </t>
  </si>
  <si>
    <t>Dotar de la informació suficient als ens locals per actuar en episodis de contaminació</t>
  </si>
  <si>
    <t>BLOC 7</t>
  </si>
  <si>
    <t>Reducció de la mobilitat associada a les mercaderies per carretera envers la ferroviària</t>
  </si>
  <si>
    <t>Impuls de les energies renovables</t>
  </si>
  <si>
    <t>companyies generadores energies renovables</t>
  </si>
  <si>
    <t xml:space="preserve">Augment de punt de recàrrega a les instal.lacions portuàries </t>
  </si>
  <si>
    <t xml:space="preserve">companyies generadores </t>
  </si>
  <si>
    <t>BLOC 8</t>
  </si>
  <si>
    <t>Reducció dels deplaçaments generats en vehicle privat pels treballadors d'AENA</t>
  </si>
  <si>
    <t>Treballadors AENA</t>
  </si>
  <si>
    <t>Reducció de la mobilitat i de la contaminació als entorns aeroportuaris</t>
  </si>
  <si>
    <t>Població propera a l'àmbit aeroportuari</t>
  </si>
  <si>
    <t xml:space="preserve">Reducció de la contaminació atmosfèrica </t>
  </si>
  <si>
    <t>Augment de punt de recàrrega elèctrica</t>
  </si>
  <si>
    <t>Cost per les actuacions a les infraestructeres d'accés a l'aeroport</t>
  </si>
  <si>
    <t>Generalitat?</t>
  </si>
  <si>
    <t>Impacte pressupostari?</t>
  </si>
  <si>
    <t xml:space="preserve">Cost per implantar transport col.lectiu o d'altres actuacions </t>
  </si>
  <si>
    <t>AENA</t>
  </si>
  <si>
    <t>BLOC 9</t>
  </si>
  <si>
    <t>Fiscalitat ambiental, subvencions i ajuts</t>
  </si>
  <si>
    <t>Increment de transport públic</t>
  </si>
  <si>
    <t>Subvencions per a actuacions concretes per a la millora qualitat de l'aire</t>
  </si>
  <si>
    <t>Impostos per empreses més contaminants</t>
  </si>
  <si>
    <t>empreses potencialment contaminants</t>
  </si>
  <si>
    <t>Impostos per vaixells més contaminants</t>
  </si>
  <si>
    <t>companyies sector marítim</t>
  </si>
  <si>
    <t>BLOC 10</t>
  </si>
  <si>
    <t>Sensibilització, educació, informació i comunicació</t>
  </si>
  <si>
    <t>Accés a la informació de qualitat de l'aire</t>
  </si>
  <si>
    <t>Coneixement sobre contaminació atmosfèrica a les escoles</t>
  </si>
  <si>
    <t>Disposar informació suficiennt per a estudis relacionats amb contaminació</t>
  </si>
  <si>
    <t>Universitats i empreses</t>
  </si>
  <si>
    <t xml:space="preserve">Cost pels tallers de sensibilització en termes de qualitat de l'aire </t>
  </si>
  <si>
    <t>BLOC 11</t>
  </si>
  <si>
    <t xml:space="preserve"> Bloc d’innovació i renovació de les eines d’avaluació de la qualitat de l’aire</t>
  </si>
  <si>
    <t>Millora de la informació sobre la qualitat de l'aire per reforçar actuacions concretes al territori de Catalunya</t>
  </si>
  <si>
    <t>Població de Catalunya i ens locals</t>
  </si>
  <si>
    <t>Gestionar actuacions concretes en casos d'episodis de contaminació</t>
  </si>
  <si>
    <t xml:space="preserve">Coneixement del territori amb diferents eines de qualitat de l'aire </t>
  </si>
  <si>
    <t>Compra d'equips de mesura</t>
  </si>
  <si>
    <t>Millores al models de previsió atmosfèrica</t>
  </si>
  <si>
    <t>Els beneficis ambientals derivats de l'aplicació del Pla seran superiors als aquí calculats. Aquests beneficis ambientals són deguts a la reducció d'emissions de Nox i PM10 per les mesures del Pla a l’Àrea de Barcelona i del Vallès-Baix Llobregat. Cal sumar els beneficis ambientals derivat de la reducció d'aquests contaminants a la resta de Catalunya, especialment la reducció de partícules a la zona d'Osona,  així com els beneficis derivats de la reducció d'O3 a tot Catalunya. També cal sumar els beneficis derivats de la implantació dels nous valors límit d'emissió industrials.</t>
  </si>
  <si>
    <t>Les hipòtesis de càlcul es poden consultar en l'annex 4 "Justificació costos VLE"</t>
  </si>
  <si>
    <t>Annex 2.1 Impacte econòmic i social: beneficis globals del PQA horitzó 2027</t>
  </si>
  <si>
    <t>Annex 2.2 Impacte econòmic i social: beneficis ambientals del PQA horitzó 2027</t>
  </si>
  <si>
    <t>Annex 2.3  Impacte econòmic i social: altres  costos i beneficis socials del PQA horitzó 2027</t>
  </si>
  <si>
    <t>Annex 2.4  Impacte econòmic i social:  costos econòmics de les determinacions normatives del PQA horitzó 2027</t>
  </si>
  <si>
    <t>Detall costos de la implantació de Valors límit Emissions (VLE) industrials</t>
  </si>
  <si>
    <t>Annex 2.5 Impacte econòmic i social: costos econòmics totals de les determinacions normatives del PQA horitzó 2027</t>
  </si>
  <si>
    <t xml:space="preserve">Determinació normativa </t>
  </si>
  <si>
    <t>Valor límit Emissió (VLE) industrial</t>
  </si>
  <si>
    <t>Total VLE</t>
  </si>
  <si>
    <t>Annex 2.6 Impacte econòmic i social:  balanç global costos i beneficis del PQA horitzó 2027</t>
  </si>
  <si>
    <t xml:space="preserve">COSTOS ECONÒMICS I SOCIALS </t>
  </si>
  <si>
    <t>IMPORT</t>
  </si>
  <si>
    <t>IMORT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</si>
</sst>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quot;"/>
    <numFmt numFmtId="165" formatCode="#,##0.0000"/>
    <numFmt numFmtId="166" formatCode="0.0000"/>
  </numFmts>
  <fonts count="55" x14ac:knownFonts="1">
    <font>
      <sz val="11"/>
      <color theme="1"/>
      <name val="Calibri"/>
      <family val="2"/>
      <scheme val="minor"/>
    </font>
    <font>
      <b/>
      <sz val="11"/>
      <color theme="1"/>
      <name val="Calibri"/>
      <family val="2"/>
      <scheme val="minor"/>
    </font>
    <font>
      <sz val="11"/>
      <color rgb="FFFF0000"/>
      <name val="Calibri"/>
      <family val="2"/>
      <scheme val="minor"/>
    </font>
    <font>
      <sz val="11"/>
      <color theme="1"/>
      <name val="Arial"/>
      <family val="2"/>
    </font>
    <font>
      <b/>
      <sz val="10"/>
      <name val="Arial"/>
      <family val="2"/>
    </font>
    <font>
      <sz val="10"/>
      <name val="Arial"/>
      <family val="2"/>
    </font>
    <font>
      <b/>
      <sz val="11"/>
      <color rgb="FF000000"/>
      <name val="Corbel"/>
      <family val="2"/>
    </font>
    <font>
      <b/>
      <sz val="11"/>
      <color rgb="FF000000"/>
      <name val="Calibri"/>
      <family val="2"/>
    </font>
    <font>
      <sz val="11"/>
      <color rgb="FF000000"/>
      <name val="Corbel"/>
      <family val="2"/>
    </font>
    <font>
      <sz val="10"/>
      <color rgb="FF000000"/>
      <name val="Arial"/>
      <family val="2"/>
    </font>
    <font>
      <b/>
      <sz val="11"/>
      <name val="Corbel"/>
      <family val="2"/>
    </font>
    <font>
      <b/>
      <sz val="10"/>
      <color rgb="FF000000"/>
      <name val="Arial"/>
      <family val="2"/>
    </font>
    <font>
      <b/>
      <sz val="11"/>
      <name val="Calibri"/>
      <family val="2"/>
      <scheme val="minor"/>
    </font>
    <font>
      <sz val="10"/>
      <color rgb="FFFF0000"/>
      <name val="Calibri"/>
      <family val="2"/>
      <scheme val="minor"/>
    </font>
    <font>
      <sz val="10"/>
      <name val="Corbel"/>
      <family val="2"/>
    </font>
    <font>
      <sz val="10"/>
      <color rgb="FF000000"/>
      <name val="Corbel"/>
      <family val="2"/>
    </font>
    <font>
      <strike/>
      <sz val="10"/>
      <color rgb="FF000000"/>
      <name val="Arial"/>
      <family val="2"/>
    </font>
    <font>
      <sz val="11"/>
      <name val="Calibri"/>
      <family val="2"/>
    </font>
    <font>
      <sz val="11"/>
      <color rgb="FF000000"/>
      <name val="Calibri"/>
      <family val="2"/>
    </font>
    <font>
      <b/>
      <sz val="10"/>
      <color rgb="FF000000"/>
      <name val="Corbel"/>
      <family val="2"/>
    </font>
    <font>
      <sz val="14"/>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8"/>
      <color theme="1"/>
      <name val="Calibri"/>
      <family val="2"/>
      <scheme val="minor"/>
    </font>
    <font>
      <b/>
      <sz val="14"/>
      <color rgb="FFFF0000"/>
      <name val="Calibri"/>
      <family val="2"/>
      <scheme val="minor"/>
    </font>
    <font>
      <sz val="11"/>
      <color rgb="FFFF0000"/>
      <name val="Arial"/>
      <family val="2"/>
    </font>
    <font>
      <sz val="11"/>
      <color rgb="FF000000"/>
      <name val="Arial"/>
      <family val="2"/>
    </font>
    <font>
      <b/>
      <sz val="12"/>
      <color rgb="FF000000"/>
      <name val="Calibri"/>
      <family val="2"/>
    </font>
    <font>
      <b/>
      <sz val="11"/>
      <color rgb="FF000000"/>
      <name val="Arial"/>
      <family val="2"/>
    </font>
    <font>
      <sz val="11"/>
      <name val="Calibri"/>
      <family val="2"/>
      <scheme val="minor"/>
    </font>
    <font>
      <sz val="11"/>
      <color theme="1"/>
      <name val="Helvetica"/>
      <family val="2"/>
    </font>
    <font>
      <b/>
      <u/>
      <sz val="9"/>
      <color rgb="FF0078D4"/>
      <name val="Arial"/>
      <family val="2"/>
    </font>
    <font>
      <sz val="9"/>
      <color rgb="FFFFFFFF"/>
      <name val="Arial"/>
      <family val="2"/>
    </font>
    <font>
      <u/>
      <sz val="8"/>
      <color rgb="FF0078D4"/>
      <name val="Arial"/>
      <family val="2"/>
    </font>
    <font>
      <sz val="8"/>
      <color theme="1"/>
      <name val="Arial"/>
      <family val="2"/>
    </font>
    <font>
      <vertAlign val="subscript"/>
      <sz val="6"/>
      <color theme="1"/>
      <name val="Arial"/>
      <family val="2"/>
    </font>
    <font>
      <sz val="6"/>
      <color theme="1"/>
      <name val="Arial"/>
      <family val="2"/>
    </font>
    <font>
      <sz val="10"/>
      <color theme="1"/>
      <name val="Symbol"/>
      <family val="1"/>
      <charset val="2"/>
    </font>
    <font>
      <sz val="7"/>
      <color theme="1"/>
      <name val="Times New Roman"/>
      <family val="1"/>
    </font>
    <font>
      <b/>
      <sz val="16"/>
      <name val="Calibri"/>
      <family val="2"/>
      <scheme val="minor"/>
    </font>
    <font>
      <sz val="10"/>
      <color indexed="30"/>
      <name val="Arial"/>
      <family val="2"/>
    </font>
    <font>
      <b/>
      <sz val="10"/>
      <color theme="4" tint="-0.24994659260841701"/>
      <name val="Arial"/>
      <family val="2"/>
    </font>
    <font>
      <b/>
      <sz val="10"/>
      <color rgb="FF0070C0"/>
      <name val="Arial"/>
      <family val="2"/>
    </font>
    <font>
      <b/>
      <sz val="10"/>
      <color theme="4" tint="-0.249977111117893"/>
      <name val="Arial"/>
      <family val="2"/>
    </font>
    <font>
      <b/>
      <sz val="10"/>
      <color theme="9"/>
      <name val="Arial"/>
      <family val="2"/>
    </font>
    <font>
      <sz val="10"/>
      <color indexed="17"/>
      <name val="Arial"/>
      <family val="2"/>
    </font>
    <font>
      <sz val="10"/>
      <color indexed="10"/>
      <name val="Arial"/>
      <family val="2"/>
    </font>
    <font>
      <sz val="10"/>
      <color theme="5" tint="-0.249977111117893"/>
      <name val="Arial"/>
      <family val="2"/>
    </font>
    <font>
      <sz val="10"/>
      <color indexed="60"/>
      <name val="Arial"/>
      <family val="2"/>
    </font>
    <font>
      <b/>
      <sz val="10"/>
      <color theme="1"/>
      <name val="Arial"/>
      <family val="2"/>
    </font>
    <font>
      <sz val="10"/>
      <color indexed="12"/>
      <name val="Arial"/>
      <family val="2"/>
    </font>
    <font>
      <sz val="10"/>
      <color theme="9" tint="-0.249977111117893"/>
      <name val="Arial"/>
      <family val="2"/>
    </font>
    <font>
      <sz val="11"/>
      <name val="Arial"/>
      <family val="2"/>
    </font>
    <font>
      <b/>
      <sz val="16"/>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40BAD2"/>
        <bgColor indexed="64"/>
      </patternFill>
    </fill>
    <fill>
      <patternFill patternType="solid">
        <fgColor rgb="FFCEE7EE"/>
        <bgColor indexed="64"/>
      </patternFill>
    </fill>
    <fill>
      <patternFill patternType="solid">
        <fgColor rgb="FFE8F3F7"/>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46"/>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7F7F7F"/>
      </left>
      <right style="medium">
        <color rgb="FF7F7F7F"/>
      </right>
      <top/>
      <bottom style="medium">
        <color rgb="FF7F7F7F"/>
      </bottom>
      <diagonal/>
    </border>
    <border>
      <left style="medium">
        <color rgb="FF7F7F7F"/>
      </left>
      <right style="medium">
        <color rgb="FF7F7F7F"/>
      </right>
      <top/>
      <bottom/>
      <diagonal/>
    </border>
    <border>
      <left/>
      <right style="medium">
        <color rgb="FF7F7F7F"/>
      </right>
      <top/>
      <bottom style="medium">
        <color rgb="FF7F7F7F"/>
      </bottom>
      <diagonal/>
    </border>
    <border>
      <left/>
      <right style="medium">
        <color rgb="FF7F7F7F"/>
      </right>
      <top/>
      <bottom/>
      <diagonal/>
    </border>
    <border>
      <left style="thin">
        <color rgb="FF000000"/>
      </left>
      <right style="medium">
        <color rgb="FF7F7F7F"/>
      </right>
      <top/>
      <bottom/>
      <diagonal/>
    </border>
    <border>
      <left/>
      <right style="thin">
        <color rgb="FF000000"/>
      </right>
      <top/>
      <bottom/>
      <diagonal/>
    </border>
    <border>
      <left/>
      <right style="thin">
        <color rgb="FF000000"/>
      </right>
      <top/>
      <bottom style="medium">
        <color rgb="FF7F7F7F"/>
      </bottom>
      <diagonal/>
    </border>
    <border>
      <left style="thin">
        <color rgb="FF000000"/>
      </left>
      <right style="medium">
        <color rgb="FF7F7F7F"/>
      </right>
      <top/>
      <bottom style="medium">
        <color rgb="FF7F7F7F"/>
      </bottom>
      <diagonal/>
    </border>
    <border>
      <left style="thin">
        <color rgb="FF000000"/>
      </left>
      <right style="medium">
        <color rgb="FF7F7F7F"/>
      </right>
      <top/>
      <bottom style="thin">
        <color rgb="FF000000"/>
      </bottom>
      <diagonal/>
    </border>
    <border>
      <left/>
      <right style="medium">
        <color rgb="FF7F7F7F"/>
      </right>
      <top/>
      <bottom style="thin">
        <color rgb="FF000000"/>
      </bottom>
      <diagonal/>
    </border>
    <border>
      <left style="thin">
        <color rgb="FF000000"/>
      </left>
      <right style="medium">
        <color rgb="FF7F7F7F"/>
      </right>
      <top style="medium">
        <color rgb="FF7F7F7F"/>
      </top>
      <bottom/>
      <diagonal/>
    </border>
    <border>
      <left style="medium">
        <color rgb="FF7F7F7F"/>
      </left>
      <right style="medium">
        <color rgb="FF7F7F7F"/>
      </right>
      <top style="medium">
        <color rgb="FF7F7F7F"/>
      </top>
      <bottom/>
      <diagonal/>
    </border>
    <border>
      <left style="medium">
        <color rgb="FF7F7F7F"/>
      </left>
      <right style="thin">
        <color rgb="FF000000"/>
      </right>
      <top style="medium">
        <color rgb="FF7F7F7F"/>
      </top>
      <bottom/>
      <diagonal/>
    </border>
    <border>
      <left style="medium">
        <color rgb="FF7F7F7F"/>
      </left>
      <right style="thin">
        <color rgb="FF000000"/>
      </right>
      <top/>
      <bottom/>
      <diagonal/>
    </border>
    <border>
      <left style="medium">
        <color rgb="FF7F7F7F"/>
      </left>
      <right style="thin">
        <color rgb="FF000000"/>
      </right>
      <top/>
      <bottom style="medium">
        <color rgb="FF7F7F7F"/>
      </bottom>
      <diagonal/>
    </border>
    <border>
      <left style="medium">
        <color rgb="FF7F7F7F"/>
      </left>
      <right style="medium">
        <color rgb="FF7F7F7F"/>
      </right>
      <top/>
      <bottom style="thin">
        <color rgb="FF000000"/>
      </bottom>
      <diagonal/>
    </border>
    <border>
      <left style="medium">
        <color rgb="FF7F7F7F"/>
      </left>
      <right style="thin">
        <color rgb="FF000000"/>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rgb="FF7F7F7F"/>
      </right>
      <top style="medium">
        <color indexed="64"/>
      </top>
      <bottom style="medium">
        <color indexed="64"/>
      </bottom>
      <diagonal/>
    </border>
    <border>
      <left/>
      <right style="medium">
        <color rgb="FF7F7F7F"/>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8">
    <xf numFmtId="0" fontId="0" fillId="0" borderId="0" xfId="0"/>
    <xf numFmtId="164" fontId="0" fillId="0" borderId="0" xfId="0" applyNumberFormat="1"/>
    <xf numFmtId="0" fontId="2" fillId="3" borderId="0" xfId="0" applyFont="1" applyFill="1"/>
    <xf numFmtId="0" fontId="0" fillId="3" borderId="0" xfId="0" applyFill="1"/>
    <xf numFmtId="0" fontId="3" fillId="0" borderId="1" xfId="0" applyFont="1" applyBorder="1" applyAlignment="1">
      <alignment horizontal="justify" vertical="center"/>
    </xf>
    <xf numFmtId="0" fontId="0" fillId="0" borderId="0" xfId="0" applyAlignment="1">
      <alignment horizontal="center"/>
    </xf>
    <xf numFmtId="0" fontId="0" fillId="0" borderId="0" xfId="0" applyFill="1"/>
    <xf numFmtId="0" fontId="0" fillId="0" borderId="7" xfId="0" applyBorder="1"/>
    <xf numFmtId="0" fontId="0" fillId="0" borderId="0" xfId="0" applyFill="1" applyAlignment="1">
      <alignment horizontal="center"/>
    </xf>
    <xf numFmtId="0" fontId="0" fillId="0" borderId="8" xfId="0" applyBorder="1"/>
    <xf numFmtId="0" fontId="0" fillId="0" borderId="9" xfId="0" applyBorder="1"/>
    <xf numFmtId="0" fontId="0" fillId="0" borderId="0" xfId="0" applyFill="1" applyBorder="1"/>
    <xf numFmtId="4" fontId="0" fillId="0" borderId="0" xfId="0" applyNumberFormat="1" applyFill="1" applyBorder="1"/>
    <xf numFmtId="0" fontId="2" fillId="0" borderId="0" xfId="0" applyFont="1" applyFill="1" applyAlignment="1">
      <alignment horizontal="right"/>
    </xf>
    <xf numFmtId="0" fontId="6" fillId="4" borderId="10" xfId="0" applyFont="1" applyFill="1" applyBorder="1" applyAlignment="1">
      <alignment horizontal="center" vertical="center" wrapText="1" readingOrder="1"/>
    </xf>
    <xf numFmtId="0" fontId="7" fillId="4" borderId="10" xfId="0" applyFont="1" applyFill="1" applyBorder="1" applyAlignment="1">
      <alignment horizontal="center" vertical="center" wrapText="1" readingOrder="1"/>
    </xf>
    <xf numFmtId="0" fontId="8" fillId="5" borderId="11" xfId="0" applyFont="1" applyFill="1" applyBorder="1" applyAlignment="1">
      <alignment horizontal="left" wrapText="1" readingOrder="1"/>
    </xf>
    <xf numFmtId="3" fontId="9" fillId="5" borderId="11" xfId="0" applyNumberFormat="1" applyFont="1" applyFill="1" applyBorder="1" applyAlignment="1">
      <alignment horizontal="right" wrapText="1" readingOrder="1"/>
    </xf>
    <xf numFmtId="3" fontId="5" fillId="5" borderId="11" xfId="0" applyNumberFormat="1" applyFont="1" applyFill="1" applyBorder="1" applyAlignment="1">
      <alignment horizontal="right" wrapText="1" readingOrder="1"/>
    </xf>
    <xf numFmtId="0" fontId="8" fillId="6" borderId="12" xfId="0" applyFont="1" applyFill="1" applyBorder="1" applyAlignment="1">
      <alignment horizontal="left" wrapText="1" readingOrder="1"/>
    </xf>
    <xf numFmtId="3" fontId="5" fillId="6" borderId="12" xfId="0" applyNumberFormat="1" applyFont="1" applyFill="1" applyBorder="1" applyAlignment="1">
      <alignment horizontal="right" wrapText="1" readingOrder="1"/>
    </xf>
    <xf numFmtId="3" fontId="9" fillId="6" borderId="12" xfId="0" applyNumberFormat="1" applyFont="1" applyFill="1" applyBorder="1" applyAlignment="1">
      <alignment horizontal="right" wrapText="1" readingOrder="1"/>
    </xf>
    <xf numFmtId="3" fontId="2" fillId="0" borderId="0" xfId="0" applyNumberFormat="1" applyFont="1" applyFill="1"/>
    <xf numFmtId="0" fontId="2" fillId="0" borderId="0" xfId="0" applyFont="1" applyFill="1"/>
    <xf numFmtId="0" fontId="8" fillId="5" borderId="12" xfId="0" applyFont="1" applyFill="1" applyBorder="1" applyAlignment="1">
      <alignment horizontal="left" wrapText="1" readingOrder="1"/>
    </xf>
    <xf numFmtId="3" fontId="5" fillId="5" borderId="12" xfId="0" applyNumberFormat="1" applyFont="1" applyFill="1" applyBorder="1" applyAlignment="1">
      <alignment horizontal="right" wrapText="1" readingOrder="1"/>
    </xf>
    <xf numFmtId="3" fontId="9" fillId="5" borderId="12" xfId="0" applyNumberFormat="1" applyFont="1" applyFill="1" applyBorder="1" applyAlignment="1">
      <alignment horizontal="right" wrapText="1" readingOrder="1"/>
    </xf>
    <xf numFmtId="3" fontId="0" fillId="0" borderId="0" xfId="0" applyNumberFormat="1" applyFill="1"/>
    <xf numFmtId="0" fontId="10" fillId="5" borderId="12" xfId="0" applyFont="1" applyFill="1" applyBorder="1" applyAlignment="1">
      <alignment horizontal="left" wrapText="1" readingOrder="1"/>
    </xf>
    <xf numFmtId="3" fontId="4" fillId="5" borderId="12" xfId="0" applyNumberFormat="1" applyFont="1" applyFill="1" applyBorder="1" applyAlignment="1">
      <alignment horizontal="right" wrapText="1" readingOrder="1"/>
    </xf>
    <xf numFmtId="0" fontId="12" fillId="0" borderId="0" xfId="0" applyFont="1"/>
    <xf numFmtId="0" fontId="12" fillId="0" borderId="0" xfId="0" applyFont="1" applyFill="1"/>
    <xf numFmtId="0" fontId="13" fillId="0" borderId="0" xfId="0" applyFont="1"/>
    <xf numFmtId="0" fontId="13" fillId="0" borderId="0" xfId="0" applyFont="1" applyFill="1"/>
    <xf numFmtId="0" fontId="15" fillId="5" borderId="11" xfId="0" applyFont="1" applyFill="1" applyBorder="1" applyAlignment="1">
      <alignment horizontal="left" wrapText="1" readingOrder="1"/>
    </xf>
    <xf numFmtId="0" fontId="5" fillId="5" borderId="11" xfId="0" applyFont="1" applyFill="1" applyBorder="1" applyAlignment="1">
      <alignment horizontal="right" wrapText="1" readingOrder="1"/>
    </xf>
    <xf numFmtId="0" fontId="9" fillId="5" borderId="11" xfId="0" applyFont="1" applyFill="1" applyBorder="1" applyAlignment="1">
      <alignment horizontal="right" wrapText="1" readingOrder="1"/>
    </xf>
    <xf numFmtId="0" fontId="15" fillId="6" borderId="12" xfId="0" applyFont="1" applyFill="1" applyBorder="1" applyAlignment="1">
      <alignment horizontal="left" wrapText="1" readingOrder="1"/>
    </xf>
    <xf numFmtId="0" fontId="9" fillId="6" borderId="12" xfId="0" applyFont="1" applyFill="1" applyBorder="1" applyAlignment="1">
      <alignment horizontal="right" wrapText="1" readingOrder="1"/>
    </xf>
    <xf numFmtId="0" fontId="5" fillId="6" borderId="12" xfId="0" applyFont="1" applyFill="1" applyBorder="1" applyAlignment="1">
      <alignment horizontal="right" wrapText="1" readingOrder="1"/>
    </xf>
    <xf numFmtId="0" fontId="15" fillId="5" borderId="12" xfId="0" applyFont="1" applyFill="1" applyBorder="1" applyAlignment="1">
      <alignment horizontal="left" wrapText="1" readingOrder="1"/>
    </xf>
    <xf numFmtId="1" fontId="5" fillId="5" borderId="12" xfId="0" applyNumberFormat="1" applyFont="1" applyFill="1" applyBorder="1" applyAlignment="1">
      <alignment horizontal="right" wrapText="1" readingOrder="1"/>
    </xf>
    <xf numFmtId="0" fontId="17" fillId="5" borderId="12" xfId="0" applyFont="1" applyFill="1" applyBorder="1" applyAlignment="1">
      <alignment horizontal="right" wrapText="1" readingOrder="1"/>
    </xf>
    <xf numFmtId="1" fontId="17" fillId="5" borderId="12" xfId="0" applyNumberFormat="1" applyFont="1" applyFill="1" applyBorder="1" applyAlignment="1">
      <alignment horizontal="right" wrapText="1" readingOrder="1"/>
    </xf>
    <xf numFmtId="0" fontId="5" fillId="6" borderId="12" xfId="0" applyFont="1" applyFill="1" applyBorder="1" applyAlignment="1">
      <alignment horizontal="right" vertical="center" wrapText="1" readingOrder="1"/>
    </xf>
    <xf numFmtId="0" fontId="9" fillId="5" borderId="12" xfId="0" applyFont="1" applyFill="1" applyBorder="1" applyAlignment="1">
      <alignment horizontal="right" wrapText="1" readingOrder="1"/>
    </xf>
    <xf numFmtId="0" fontId="18" fillId="5" borderId="12" xfId="0" applyFont="1" applyFill="1" applyBorder="1" applyAlignment="1">
      <alignment horizontal="right" wrapText="1" readingOrder="1"/>
    </xf>
    <xf numFmtId="0" fontId="5" fillId="5" borderId="12" xfId="0" applyFont="1" applyFill="1" applyBorder="1" applyAlignment="1">
      <alignment horizontal="right" wrapText="1" readingOrder="1"/>
    </xf>
    <xf numFmtId="0" fontId="19" fillId="5" borderId="12" xfId="0" applyFont="1" applyFill="1" applyBorder="1" applyAlignment="1">
      <alignment horizontal="left" wrapText="1" readingOrder="1"/>
    </xf>
    <xf numFmtId="3" fontId="11" fillId="5" borderId="12" xfId="0" applyNumberFormat="1" applyFont="1" applyFill="1" applyBorder="1" applyAlignment="1">
      <alignment horizontal="right" wrapText="1" readingOrder="1"/>
    </xf>
    <xf numFmtId="9" fontId="2" fillId="0" borderId="0" xfId="0" applyNumberFormat="1" applyFont="1" applyFill="1"/>
    <xf numFmtId="10" fontId="2" fillId="0" borderId="0" xfId="0" applyNumberFormat="1" applyFont="1" applyFill="1"/>
    <xf numFmtId="0" fontId="20" fillId="0" borderId="0" xfId="0" applyFont="1" applyFill="1"/>
    <xf numFmtId="0" fontId="20" fillId="0" borderId="0" xfId="0" applyFont="1"/>
    <xf numFmtId="0" fontId="21" fillId="0" borderId="0" xfId="0" applyFont="1" applyFill="1"/>
    <xf numFmtId="0" fontId="21" fillId="0" borderId="0" xfId="0" applyFont="1"/>
    <xf numFmtId="0" fontId="22" fillId="0" borderId="0" xfId="0" applyFont="1" applyFill="1"/>
    <xf numFmtId="0" fontId="22" fillId="0" borderId="0" xfId="0" applyFont="1"/>
    <xf numFmtId="3" fontId="11" fillId="5" borderId="16" xfId="0" applyNumberFormat="1" applyFont="1" applyFill="1" applyBorder="1" applyAlignment="1">
      <alignment horizontal="right" wrapText="1" readingOrder="1"/>
    </xf>
    <xf numFmtId="164" fontId="5" fillId="5" borderId="11" xfId="0" applyNumberFormat="1" applyFont="1" applyFill="1" applyBorder="1" applyAlignment="1">
      <alignment horizontal="right" wrapText="1" readingOrder="1"/>
    </xf>
    <xf numFmtId="164" fontId="5" fillId="6" borderId="12" xfId="0" applyNumberFormat="1" applyFont="1" applyFill="1" applyBorder="1" applyAlignment="1">
      <alignment horizontal="right" wrapText="1" readingOrder="1"/>
    </xf>
    <xf numFmtId="164" fontId="5" fillId="5" borderId="12" xfId="0" applyNumberFormat="1" applyFont="1" applyFill="1" applyBorder="1" applyAlignment="1">
      <alignment horizontal="right" wrapText="1" readingOrder="1"/>
    </xf>
    <xf numFmtId="164" fontId="9" fillId="6" borderId="12" xfId="0" applyNumberFormat="1" applyFont="1" applyFill="1" applyBorder="1" applyAlignment="1">
      <alignment horizontal="right" wrapText="1" readingOrder="1"/>
    </xf>
    <xf numFmtId="164" fontId="4" fillId="5" borderId="12" xfId="0" applyNumberFormat="1" applyFont="1" applyFill="1" applyBorder="1" applyAlignment="1">
      <alignment horizontal="right" wrapText="1" readingOrder="1"/>
    </xf>
    <xf numFmtId="0" fontId="13" fillId="3" borderId="0" xfId="0" applyFont="1" applyFill="1"/>
    <xf numFmtId="0" fontId="6" fillId="3" borderId="10" xfId="0" applyFont="1" applyFill="1" applyBorder="1" applyAlignment="1">
      <alignment horizontal="center" vertical="center" wrapText="1" readingOrder="1"/>
    </xf>
    <xf numFmtId="0" fontId="7" fillId="3" borderId="10" xfId="0" applyFont="1" applyFill="1" applyBorder="1" applyAlignment="1">
      <alignment horizontal="center" vertical="center" wrapText="1" readingOrder="1"/>
    </xf>
    <xf numFmtId="0" fontId="8" fillId="3" borderId="11" xfId="0" applyFont="1" applyFill="1" applyBorder="1" applyAlignment="1">
      <alignment horizontal="left" wrapText="1" readingOrder="1"/>
    </xf>
    <xf numFmtId="3" fontId="9" fillId="3" borderId="11" xfId="0" applyNumberFormat="1" applyFont="1" applyFill="1" applyBorder="1" applyAlignment="1">
      <alignment horizontal="right" wrapText="1" readingOrder="1"/>
    </xf>
    <xf numFmtId="0" fontId="14" fillId="3" borderId="15" xfId="0" applyFont="1" applyFill="1" applyBorder="1" applyAlignment="1">
      <alignment horizontal="left" vertical="top" wrapText="1" readingOrder="1"/>
    </xf>
    <xf numFmtId="3" fontId="16" fillId="3" borderId="11" xfId="0" applyNumberFormat="1" applyFont="1" applyFill="1" applyBorder="1" applyAlignment="1">
      <alignment horizontal="right" wrapText="1" readingOrder="1"/>
    </xf>
    <xf numFmtId="164" fontId="9" fillId="5" borderId="11" xfId="0" applyNumberFormat="1" applyFont="1" applyFill="1" applyBorder="1" applyAlignment="1">
      <alignment horizontal="right" wrapText="1" readingOrder="1"/>
    </xf>
    <xf numFmtId="164" fontId="17" fillId="5" borderId="16" xfId="0" applyNumberFormat="1" applyFont="1" applyFill="1" applyBorder="1" applyAlignment="1">
      <alignment horizontal="right" wrapText="1" readingOrder="1"/>
    </xf>
    <xf numFmtId="164" fontId="5" fillId="6" borderId="16" xfId="0" applyNumberFormat="1" applyFont="1" applyFill="1" applyBorder="1" applyAlignment="1">
      <alignment horizontal="right" vertical="center" wrapText="1" readingOrder="1"/>
    </xf>
    <xf numFmtId="164" fontId="5" fillId="5" borderId="16" xfId="0" applyNumberFormat="1" applyFont="1" applyFill="1" applyBorder="1" applyAlignment="1">
      <alignment horizontal="right" wrapText="1" readingOrder="1"/>
    </xf>
    <xf numFmtId="0" fontId="0" fillId="0" borderId="1" xfId="0" applyFill="1" applyBorder="1" applyAlignment="1">
      <alignment horizontal="center"/>
    </xf>
    <xf numFmtId="10" fontId="0" fillId="0" borderId="0" xfId="0" applyNumberFormat="1"/>
    <xf numFmtId="0" fontId="24" fillId="0" borderId="0" xfId="0" applyFont="1" applyFill="1"/>
    <xf numFmtId="0" fontId="24" fillId="0" borderId="0" xfId="0" applyFont="1"/>
    <xf numFmtId="0" fontId="23" fillId="0" borderId="0" xfId="0" applyFont="1"/>
    <xf numFmtId="0" fontId="25" fillId="0" borderId="0" xfId="0" applyFont="1" applyFill="1" applyAlignment="1">
      <alignment horizontal="right"/>
    </xf>
    <xf numFmtId="0" fontId="3" fillId="0" borderId="3" xfId="0" applyFont="1" applyBorder="1"/>
    <xf numFmtId="0" fontId="1" fillId="0" borderId="1" xfId="0" applyFont="1" applyBorder="1" applyAlignment="1">
      <alignment horizontal="center"/>
    </xf>
    <xf numFmtId="164" fontId="1" fillId="0" borderId="1" xfId="0" applyNumberFormat="1" applyFont="1" applyBorder="1" applyAlignment="1">
      <alignment horizontal="center"/>
    </xf>
    <xf numFmtId="165" fontId="0" fillId="0" borderId="0" xfId="0" applyNumberFormat="1"/>
    <xf numFmtId="0" fontId="0" fillId="0" borderId="5" xfId="0" applyBorder="1"/>
    <xf numFmtId="4" fontId="0" fillId="0" borderId="7" xfId="0" applyNumberFormat="1" applyBorder="1"/>
    <xf numFmtId="4" fontId="0" fillId="0" borderId="1" xfId="0" applyNumberFormat="1" applyBorder="1"/>
    <xf numFmtId="10" fontId="0" fillId="3" borderId="0" xfId="0" applyNumberFormat="1" applyFill="1"/>
    <xf numFmtId="166" fontId="0" fillId="0" borderId="0" xfId="0" applyNumberFormat="1" applyFill="1" applyBorder="1"/>
    <xf numFmtId="164" fontId="7" fillId="4" borderId="10" xfId="0" applyNumberFormat="1" applyFont="1" applyFill="1" applyBorder="1" applyAlignment="1">
      <alignment horizontal="center" vertical="center" wrapText="1" readingOrder="1"/>
    </xf>
    <xf numFmtId="164" fontId="0" fillId="0" borderId="0" xfId="0" applyNumberFormat="1" applyAlignment="1">
      <alignment horizontal="center"/>
    </xf>
    <xf numFmtId="0" fontId="0" fillId="3" borderId="5" xfId="0" applyFill="1" applyBorder="1"/>
    <xf numFmtId="0" fontId="0" fillId="3" borderId="7" xfId="0" applyFill="1" applyBorder="1"/>
    <xf numFmtId="4" fontId="0" fillId="3" borderId="7" xfId="0" applyNumberFormat="1" applyFill="1" applyBorder="1"/>
    <xf numFmtId="4" fontId="0" fillId="3" borderId="1" xfId="0" applyNumberFormat="1" applyFill="1" applyBorder="1"/>
    <xf numFmtId="165" fontId="0" fillId="3" borderId="0" xfId="0" applyNumberFormat="1" applyFill="1"/>
    <xf numFmtId="0" fontId="0" fillId="3" borderId="8" xfId="0" applyFill="1" applyBorder="1"/>
    <xf numFmtId="0" fontId="0" fillId="3" borderId="9" xfId="0" applyFill="1" applyBorder="1"/>
    <xf numFmtId="0" fontId="0" fillId="3" borderId="6" xfId="0" applyFill="1" applyBorder="1"/>
    <xf numFmtId="0" fontId="27" fillId="0" borderId="0" xfId="0" applyFont="1"/>
    <xf numFmtId="0" fontId="28" fillId="4" borderId="10" xfId="0" applyFont="1" applyFill="1" applyBorder="1" applyAlignment="1">
      <alignment horizontal="center" vertical="center" wrapText="1" readingOrder="1"/>
    </xf>
    <xf numFmtId="164" fontId="1" fillId="2" borderId="0" xfId="0" applyNumberFormat="1" applyFont="1" applyFill="1" applyAlignment="1">
      <alignment horizontal="center"/>
    </xf>
    <xf numFmtId="164" fontId="28" fillId="4" borderId="10" xfId="0" applyNumberFormat="1" applyFont="1" applyFill="1" applyBorder="1" applyAlignment="1">
      <alignment horizontal="center" vertical="center" wrapText="1" readingOrder="1"/>
    </xf>
    <xf numFmtId="0" fontId="29" fillId="2" borderId="0" xfId="0" applyFont="1" applyFill="1" applyAlignment="1">
      <alignment horizontal="right"/>
    </xf>
    <xf numFmtId="0" fontId="3" fillId="0" borderId="1" xfId="0" applyFont="1" applyFill="1" applyBorder="1" applyAlignment="1">
      <alignment horizontal="justify" vertical="center"/>
    </xf>
    <xf numFmtId="0" fontId="0" fillId="0" borderId="9" xfId="0" applyBorder="1" applyAlignment="1">
      <alignment horizontal="right"/>
    </xf>
    <xf numFmtId="0" fontId="0" fillId="0" borderId="6" xfId="0" applyBorder="1" applyAlignment="1">
      <alignment horizontal="right"/>
    </xf>
    <xf numFmtId="164" fontId="0" fillId="0" borderId="1" xfId="0" applyNumberFormat="1" applyFill="1" applyBorder="1" applyAlignment="1">
      <alignment horizontal="center"/>
    </xf>
    <xf numFmtId="0" fontId="0" fillId="0" borderId="8" xfId="0" applyFill="1" applyBorder="1"/>
    <xf numFmtId="0" fontId="0" fillId="0" borderId="9" xfId="0" applyFill="1" applyBorder="1"/>
    <xf numFmtId="0" fontId="0" fillId="0" borderId="6" xfId="0" applyFill="1" applyBorder="1"/>
    <xf numFmtId="0" fontId="30" fillId="0" borderId="1" xfId="0" applyFont="1" applyFill="1" applyBorder="1"/>
    <xf numFmtId="4" fontId="0" fillId="0" borderId="9" xfId="0" applyNumberFormat="1" applyFill="1" applyBorder="1"/>
    <xf numFmtId="4" fontId="0" fillId="0" borderId="2" xfId="0" applyNumberFormat="1" applyFill="1" applyBorder="1"/>
    <xf numFmtId="9" fontId="30" fillId="0" borderId="0" xfId="0" applyNumberFormat="1" applyFont="1" applyFill="1"/>
    <xf numFmtId="0" fontId="30" fillId="0" borderId="0" xfId="0" applyFont="1" applyFill="1"/>
    <xf numFmtId="4" fontId="0" fillId="0" borderId="4" xfId="0" applyNumberFormat="1" applyFill="1" applyBorder="1"/>
    <xf numFmtId="0" fontId="6" fillId="0" borderId="10" xfId="0" applyFont="1" applyFill="1" applyBorder="1" applyAlignment="1">
      <alignment horizontal="center" vertical="center" wrapText="1" readingOrder="1"/>
    </xf>
    <xf numFmtId="0" fontId="7" fillId="0" borderId="10" xfId="0" applyFont="1" applyFill="1" applyBorder="1" applyAlignment="1">
      <alignment horizontal="center" vertical="center" wrapText="1" readingOrder="1"/>
    </xf>
    <xf numFmtId="0" fontId="15" fillId="0" borderId="11" xfId="0" applyFont="1" applyFill="1" applyBorder="1" applyAlignment="1">
      <alignment horizontal="left" wrapText="1" readingOrder="1"/>
    </xf>
    <xf numFmtId="1" fontId="5" fillId="0" borderId="11" xfId="0" applyNumberFormat="1" applyFont="1" applyFill="1" applyBorder="1" applyAlignment="1">
      <alignment horizontal="right" wrapText="1" readingOrder="1"/>
    </xf>
    <xf numFmtId="1" fontId="9" fillId="0" borderId="11" xfId="0" applyNumberFormat="1" applyFont="1" applyFill="1" applyBorder="1" applyAlignment="1">
      <alignment horizontal="right" wrapText="1" readingOrder="1"/>
    </xf>
    <xf numFmtId="0" fontId="14" fillId="0" borderId="15" xfId="0" applyFont="1" applyFill="1" applyBorder="1" applyAlignment="1">
      <alignment horizontal="left" vertical="top" wrapText="1" readingOrder="1"/>
    </xf>
    <xf numFmtId="3" fontId="16" fillId="0" borderId="11" xfId="0" applyNumberFormat="1" applyFont="1" applyFill="1" applyBorder="1" applyAlignment="1">
      <alignment horizontal="right" wrapText="1" readingOrder="1"/>
    </xf>
    <xf numFmtId="0" fontId="31" fillId="0" borderId="0" xfId="0" applyFont="1" applyAlignment="1">
      <alignment horizontal="left" vertical="center"/>
    </xf>
    <xf numFmtId="0" fontId="35" fillId="0" borderId="22" xfId="0" applyFont="1" applyBorder="1" applyAlignment="1">
      <alignment horizontal="center" vertical="center" wrapText="1"/>
    </xf>
    <xf numFmtId="0" fontId="35" fillId="0" borderId="21"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top" wrapText="1"/>
    </xf>
    <xf numFmtId="0" fontId="0" fillId="0" borderId="21" xfId="0" applyBorder="1" applyAlignment="1">
      <alignment vertical="top" wrapText="1"/>
    </xf>
    <xf numFmtId="0" fontId="0" fillId="0" borderId="22" xfId="0" applyBorder="1" applyAlignment="1">
      <alignment vertical="center" wrapText="1"/>
    </xf>
    <xf numFmtId="0" fontId="35" fillId="0" borderId="24" xfId="0" applyFont="1" applyBorder="1" applyAlignment="1">
      <alignment horizontal="justify" vertical="center" wrapText="1"/>
    </xf>
    <xf numFmtId="0" fontId="0" fillId="0" borderId="25" xfId="0" applyBorder="1" applyAlignment="1">
      <alignment vertical="center" wrapText="1"/>
    </xf>
    <xf numFmtId="0" fontId="35" fillId="0" borderId="25" xfId="0" applyFont="1" applyBorder="1" applyAlignment="1">
      <alignment horizontal="justify" vertical="center" wrapText="1"/>
    </xf>
    <xf numFmtId="0" fontId="38" fillId="0" borderId="24" xfId="0" applyFont="1" applyBorder="1" applyAlignment="1">
      <alignment horizontal="justify" vertical="center" wrapText="1"/>
    </xf>
    <xf numFmtId="0" fontId="38" fillId="0" borderId="25" xfId="0" applyFont="1" applyBorder="1" applyAlignment="1">
      <alignment horizontal="justify" vertical="center" wrapText="1"/>
    </xf>
    <xf numFmtId="0" fontId="0" fillId="0" borderId="24" xfId="0" applyBorder="1" applyAlignment="1">
      <alignment vertical="center" wrapText="1"/>
    </xf>
    <xf numFmtId="0" fontId="35" fillId="0" borderId="28" xfId="0" applyFont="1" applyBorder="1" applyAlignment="1">
      <alignment horizontal="center" vertical="center" wrapText="1"/>
    </xf>
    <xf numFmtId="0" fontId="31" fillId="0" borderId="0" xfId="0" applyFont="1" applyAlignment="1">
      <alignment horizontal="justify" vertical="center"/>
    </xf>
    <xf numFmtId="0" fontId="40" fillId="0" borderId="0" xfId="0" applyFont="1" applyFill="1"/>
    <xf numFmtId="0" fontId="3" fillId="8" borderId="1" xfId="0" applyFont="1" applyFill="1" applyBorder="1" applyAlignment="1">
      <alignment horizontal="justify" vertical="center"/>
    </xf>
    <xf numFmtId="0" fontId="4" fillId="9" borderId="5" xfId="0" applyFont="1" applyFill="1" applyBorder="1"/>
    <xf numFmtId="0" fontId="4" fillId="9" borderId="7" xfId="0" applyFont="1" applyFill="1" applyBorder="1"/>
    <xf numFmtId="0" fontId="4" fillId="9" borderId="7" xfId="0" applyNumberFormat="1" applyFont="1" applyFill="1" applyBorder="1" applyAlignment="1">
      <alignment horizontal="center"/>
    </xf>
    <xf numFmtId="0" fontId="4" fillId="9" borderId="7" xfId="0" applyFont="1" applyFill="1" applyBorder="1" applyAlignment="1">
      <alignment horizontal="center"/>
    </xf>
    <xf numFmtId="0" fontId="0" fillId="0" borderId="0" xfId="0" applyNumberFormat="1"/>
    <xf numFmtId="0" fontId="41" fillId="0" borderId="0" xfId="0" applyFont="1"/>
    <xf numFmtId="0" fontId="42" fillId="0" borderId="0" xfId="0" applyFont="1"/>
    <xf numFmtId="0" fontId="42" fillId="0" borderId="0" xfId="0" applyFont="1" applyAlignment="1">
      <alignment horizontal="center"/>
    </xf>
    <xf numFmtId="0" fontId="43" fillId="0" borderId="0" xfId="0" applyFont="1" applyFill="1" applyAlignment="1">
      <alignment horizontal="center"/>
    </xf>
    <xf numFmtId="0" fontId="44" fillId="0" borderId="0" xfId="0" applyFont="1" applyFill="1"/>
    <xf numFmtId="0" fontId="44" fillId="0" borderId="0" xfId="0" applyFont="1" applyFill="1" applyAlignment="1">
      <alignment horizontal="center"/>
    </xf>
    <xf numFmtId="0" fontId="45" fillId="0" borderId="0" xfId="0" applyFont="1"/>
    <xf numFmtId="0" fontId="45" fillId="0" borderId="0" xfId="0" applyFont="1" applyAlignment="1">
      <alignment horizontal="center"/>
    </xf>
    <xf numFmtId="0" fontId="46" fillId="0" borderId="0" xfId="0" applyFont="1" applyFill="1" applyAlignment="1">
      <alignment horizontal="center"/>
    </xf>
    <xf numFmtId="0" fontId="47" fillId="0" borderId="0" xfId="0" applyFont="1"/>
    <xf numFmtId="0" fontId="48" fillId="0" borderId="0" xfId="0" applyNumberFormat="1" applyFont="1" applyAlignment="1">
      <alignment horizontal="left"/>
    </xf>
    <xf numFmtId="0" fontId="48" fillId="0" borderId="0" xfId="0" applyNumberFormat="1" applyFont="1" applyAlignment="1">
      <alignment horizontal="center"/>
    </xf>
    <xf numFmtId="0" fontId="49" fillId="0" borderId="0" xfId="0" applyFont="1" applyFill="1" applyAlignment="1">
      <alignment horizontal="center"/>
    </xf>
    <xf numFmtId="49" fontId="43" fillId="0" borderId="0" xfId="0" quotePrefix="1" applyNumberFormat="1" applyFont="1"/>
    <xf numFmtId="49" fontId="43" fillId="0" borderId="0" xfId="0" quotePrefix="1" applyNumberFormat="1" applyFont="1" applyAlignment="1">
      <alignment horizontal="center"/>
    </xf>
    <xf numFmtId="49" fontId="44" fillId="0" borderId="0" xfId="0" quotePrefix="1" applyNumberFormat="1" applyFont="1"/>
    <xf numFmtId="0" fontId="44" fillId="0" borderId="0" xfId="0" applyNumberFormat="1" applyFont="1" applyFill="1" applyAlignment="1">
      <alignment horizontal="center"/>
    </xf>
    <xf numFmtId="0" fontId="49" fillId="0" borderId="0" xfId="0" quotePrefix="1" applyNumberFormat="1" applyFont="1" applyAlignment="1">
      <alignment horizontal="left" wrapText="1"/>
    </xf>
    <xf numFmtId="0" fontId="49" fillId="0" borderId="0" xfId="0" applyNumberFormat="1" applyFont="1"/>
    <xf numFmtId="0" fontId="49" fillId="0" borderId="0" xfId="0" applyFont="1"/>
    <xf numFmtId="0" fontId="4" fillId="9" borderId="7" xfId="0" applyNumberFormat="1" applyFont="1" applyFill="1" applyBorder="1"/>
    <xf numFmtId="0" fontId="4" fillId="0" borderId="0" xfId="0" applyFont="1" applyAlignment="1">
      <alignment horizontal="center"/>
    </xf>
    <xf numFmtId="0" fontId="41" fillId="0" borderId="0" xfId="0" applyNumberFormat="1" applyFont="1"/>
    <xf numFmtId="0" fontId="46" fillId="0" borderId="0" xfId="0" quotePrefix="1" applyNumberFormat="1" applyFont="1"/>
    <xf numFmtId="0" fontId="46" fillId="0" borderId="0" xfId="0" applyNumberFormat="1" applyFont="1" applyAlignment="1">
      <alignment horizontal="center"/>
    </xf>
    <xf numFmtId="0" fontId="46" fillId="0" borderId="0" xfId="0" applyNumberFormat="1" applyFont="1"/>
    <xf numFmtId="49" fontId="46" fillId="0" borderId="0" xfId="0" applyNumberFormat="1" applyFont="1"/>
    <xf numFmtId="49" fontId="43" fillId="0" borderId="0" xfId="0" applyNumberFormat="1" applyFont="1"/>
    <xf numFmtId="0" fontId="43" fillId="0" borderId="0" xfId="0" applyNumberFormat="1" applyFont="1" applyAlignment="1">
      <alignment horizontal="center"/>
    </xf>
    <xf numFmtId="0" fontId="43" fillId="0" borderId="0" xfId="0" applyFont="1" applyAlignment="1">
      <alignment horizontal="center"/>
    </xf>
    <xf numFmtId="0" fontId="47" fillId="0" borderId="0" xfId="0" applyFont="1" applyAlignment="1">
      <alignment horizontal="center"/>
    </xf>
    <xf numFmtId="49" fontId="49" fillId="0" borderId="0" xfId="0" quotePrefix="1" applyNumberFormat="1" applyFont="1"/>
    <xf numFmtId="49" fontId="51" fillId="0" borderId="0" xfId="0" quotePrefix="1" applyNumberFormat="1" applyFont="1"/>
    <xf numFmtId="0" fontId="51" fillId="0" borderId="0" xfId="0" applyFont="1"/>
    <xf numFmtId="0" fontId="4" fillId="0" borderId="0" xfId="0" applyFont="1"/>
    <xf numFmtId="0" fontId="46" fillId="0" borderId="0" xfId="0" applyFont="1" applyAlignment="1">
      <alignment horizontal="center"/>
    </xf>
    <xf numFmtId="0" fontId="1" fillId="0" borderId="0" xfId="0" applyFont="1" applyAlignment="1">
      <alignment horizontal="center" vertical="center"/>
    </xf>
    <xf numFmtId="49" fontId="44" fillId="0" borderId="0" xfId="0" quotePrefix="1" applyNumberFormat="1" applyFont="1" applyFill="1"/>
    <xf numFmtId="0" fontId="49" fillId="0" borderId="0" xfId="0" quotePrefix="1" applyFont="1" applyFill="1"/>
    <xf numFmtId="0" fontId="49" fillId="0" borderId="0" xfId="0" applyFont="1" applyFill="1"/>
    <xf numFmtId="0" fontId="41" fillId="0" borderId="0" xfId="0" applyFont="1" applyFill="1"/>
    <xf numFmtId="0" fontId="4" fillId="0" borderId="0" xfId="0" applyFont="1" applyFill="1"/>
    <xf numFmtId="0" fontId="41" fillId="0" borderId="0" xfId="0" applyNumberFormat="1" applyFont="1" applyFill="1"/>
    <xf numFmtId="0" fontId="46" fillId="0" borderId="0" xfId="0" quotePrefix="1" applyNumberFormat="1" applyFont="1" applyFill="1"/>
    <xf numFmtId="0" fontId="46" fillId="0" borderId="0" xfId="0" applyNumberFormat="1" applyFont="1" applyFill="1" applyAlignment="1">
      <alignment horizontal="center"/>
    </xf>
    <xf numFmtId="0" fontId="46" fillId="0" borderId="0" xfId="0" applyNumberFormat="1" applyFont="1" applyFill="1"/>
    <xf numFmtId="0" fontId="50" fillId="0" borderId="0" xfId="0" applyFont="1" applyFill="1" applyAlignment="1">
      <alignment horizontal="center" vertical="center"/>
    </xf>
    <xf numFmtId="0" fontId="0" fillId="0" borderId="0" xfId="0" applyNumberFormat="1" applyFill="1"/>
    <xf numFmtId="0" fontId="47" fillId="0" borderId="0" xfId="0" applyFont="1" applyFill="1"/>
    <xf numFmtId="0" fontId="4" fillId="0" borderId="0" xfId="0" applyFont="1" applyFill="1" applyAlignment="1">
      <alignment horizontal="center"/>
    </xf>
    <xf numFmtId="0" fontId="50" fillId="0" borderId="0" xfId="0" applyFont="1" applyAlignment="1">
      <alignment horizontal="center" vertical="center"/>
    </xf>
    <xf numFmtId="0" fontId="52" fillId="0" borderId="0" xfId="0" applyFont="1" applyFill="1"/>
    <xf numFmtId="0" fontId="46" fillId="0" borderId="0" xfId="0" quotePrefix="1" applyNumberFormat="1" applyFont="1" applyAlignment="1">
      <alignment horizontal="center"/>
    </xf>
    <xf numFmtId="0" fontId="49" fillId="10" borderId="0" xfId="0" quotePrefix="1" applyFont="1" applyFill="1"/>
    <xf numFmtId="0" fontId="48" fillId="10" borderId="0" xfId="0" applyNumberFormat="1" applyFont="1" applyFill="1" applyAlignment="1">
      <alignment horizontal="center"/>
    </xf>
    <xf numFmtId="0" fontId="49" fillId="10" borderId="0" xfId="0" applyFont="1" applyFill="1" applyAlignment="1">
      <alignment horizontal="center"/>
    </xf>
    <xf numFmtId="0" fontId="44" fillId="0" borderId="0" xfId="0" applyFont="1" applyFill="1" applyAlignment="1">
      <alignment horizontal="left"/>
    </xf>
    <xf numFmtId="0" fontId="51" fillId="0" borderId="0" xfId="0" quotePrefix="1" applyNumberFormat="1" applyFont="1"/>
    <xf numFmtId="0" fontId="0" fillId="0" borderId="0" xfId="0" applyNumberFormat="1" applyFill="1" applyAlignment="1">
      <alignment horizontal="center"/>
    </xf>
    <xf numFmtId="0" fontId="47" fillId="0" borderId="0" xfId="0" applyFont="1" applyFill="1" applyAlignment="1">
      <alignment horizontal="center"/>
    </xf>
    <xf numFmtId="0" fontId="49" fillId="0" borderId="0" xfId="0" quotePrefix="1" applyFont="1"/>
    <xf numFmtId="0" fontId="49" fillId="0" borderId="0" xfId="0" applyFont="1" applyAlignment="1">
      <alignment horizontal="center"/>
    </xf>
    <xf numFmtId="0" fontId="41" fillId="0" borderId="0" xfId="0" applyFont="1" applyAlignment="1">
      <alignment horizontal="center"/>
    </xf>
    <xf numFmtId="0" fontId="51" fillId="0" borderId="0" xfId="0" quotePrefix="1" applyFont="1"/>
    <xf numFmtId="0" fontId="3" fillId="0" borderId="36" xfId="0" applyFont="1" applyBorder="1" applyAlignment="1">
      <alignment horizontal="center"/>
    </xf>
    <xf numFmtId="164" fontId="30" fillId="0" borderId="37" xfId="0" applyNumberFormat="1" applyFont="1" applyBorder="1" applyAlignment="1">
      <alignment horizontal="center"/>
    </xf>
    <xf numFmtId="0" fontId="3" fillId="8" borderId="38" xfId="0" applyFont="1" applyFill="1" applyBorder="1" applyAlignment="1">
      <alignment horizontal="center" vertical="center"/>
    </xf>
    <xf numFmtId="164" fontId="30" fillId="8" borderId="39" xfId="0" applyNumberFormat="1" applyFont="1" applyFill="1" applyBorder="1" applyAlignment="1">
      <alignment horizontal="center"/>
    </xf>
    <xf numFmtId="0" fontId="3" fillId="0" borderId="38" xfId="0" applyFont="1" applyFill="1" applyBorder="1" applyAlignment="1">
      <alignment horizontal="center" vertical="center"/>
    </xf>
    <xf numFmtId="164" fontId="30" fillId="0" borderId="39" xfId="0" applyNumberFormat="1" applyFont="1" applyFill="1" applyBorder="1" applyAlignment="1">
      <alignment horizontal="center"/>
    </xf>
    <xf numFmtId="0" fontId="3" fillId="0" borderId="40" xfId="0" applyFont="1" applyFill="1" applyBorder="1" applyAlignment="1">
      <alignment horizontal="center" vertical="center"/>
    </xf>
    <xf numFmtId="0" fontId="3" fillId="0" borderId="41" xfId="0" applyFont="1" applyFill="1" applyBorder="1" applyAlignment="1">
      <alignment horizontal="justify" vertical="center"/>
    </xf>
    <xf numFmtId="164" fontId="30" fillId="0" borderId="42" xfId="0" applyNumberFormat="1" applyFont="1" applyFill="1" applyBorder="1" applyAlignment="1">
      <alignment horizontal="center"/>
    </xf>
    <xf numFmtId="0" fontId="23" fillId="7" borderId="17" xfId="0" applyFont="1" applyFill="1" applyBorder="1" applyAlignment="1">
      <alignment horizontal="right" vertical="center"/>
    </xf>
    <xf numFmtId="0" fontId="23" fillId="7" borderId="17" xfId="0" applyFont="1" applyFill="1" applyBorder="1" applyAlignment="1">
      <alignment horizontal="center" vertical="center"/>
    </xf>
    <xf numFmtId="164" fontId="23" fillId="7" borderId="18" xfId="0" applyNumberFormat="1" applyFont="1" applyFill="1" applyBorder="1" applyAlignment="1">
      <alignment horizontal="center" vertical="center"/>
    </xf>
    <xf numFmtId="0" fontId="23" fillId="7" borderId="43" xfId="0" applyFont="1" applyFill="1" applyBorder="1"/>
    <xf numFmtId="0" fontId="26" fillId="0" borderId="44" xfId="0" applyFont="1" applyBorder="1"/>
    <xf numFmtId="0" fontId="26" fillId="8" borderId="45" xfId="0" applyFont="1" applyFill="1" applyBorder="1" applyAlignment="1">
      <alignment horizontal="justify" vertical="center"/>
    </xf>
    <xf numFmtId="0" fontId="26" fillId="0" borderId="45" xfId="0" applyFont="1" applyBorder="1" applyAlignment="1">
      <alignment horizontal="justify" vertical="center"/>
    </xf>
    <xf numFmtId="0" fontId="26" fillId="0" borderId="45" xfId="0" applyFont="1" applyFill="1" applyBorder="1" applyAlignment="1">
      <alignment horizontal="justify" vertical="center"/>
    </xf>
    <xf numFmtId="0" fontId="3" fillId="0" borderId="38" xfId="0" applyFont="1" applyBorder="1" applyAlignment="1">
      <alignment horizontal="center" vertical="center"/>
    </xf>
    <xf numFmtId="164" fontId="30" fillId="0" borderId="39" xfId="0" applyNumberFormat="1" applyFont="1" applyBorder="1" applyAlignment="1">
      <alignment horizontal="center"/>
    </xf>
    <xf numFmtId="0" fontId="53" fillId="0" borderId="0" xfId="0" applyFont="1" applyBorder="1" applyAlignment="1">
      <alignment horizontal="justify" vertical="center"/>
    </xf>
    <xf numFmtId="0" fontId="3" fillId="8" borderId="40" xfId="0" applyFont="1" applyFill="1" applyBorder="1" applyAlignment="1">
      <alignment horizontal="center" vertical="center"/>
    </xf>
    <xf numFmtId="0" fontId="3" fillId="8" borderId="41" xfId="0" applyFont="1" applyFill="1" applyBorder="1" applyAlignment="1">
      <alignment horizontal="justify" vertical="center"/>
    </xf>
    <xf numFmtId="164" fontId="30" fillId="8" borderId="42" xfId="0" applyNumberFormat="1" applyFont="1" applyFill="1" applyBorder="1" applyAlignment="1">
      <alignment horizontal="center"/>
    </xf>
    <xf numFmtId="0" fontId="23" fillId="7" borderId="18" xfId="0" applyFont="1" applyFill="1" applyBorder="1" applyAlignment="1">
      <alignment horizontal="center" vertical="center"/>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47" xfId="0" applyFont="1" applyBorder="1" applyAlignment="1">
      <alignment horizontal="center" vertical="center" wrapText="1"/>
    </xf>
    <xf numFmtId="0" fontId="32" fillId="0" borderId="48" xfId="0" applyFont="1" applyBorder="1" applyAlignment="1">
      <alignment horizontal="justify" vertical="center" wrapText="1"/>
    </xf>
    <xf numFmtId="0" fontId="54" fillId="0" borderId="0" xfId="0" applyFont="1" applyFill="1"/>
    <xf numFmtId="0" fontId="54" fillId="0" borderId="0" xfId="0" applyFont="1"/>
    <xf numFmtId="0" fontId="34" fillId="0" borderId="29" xfId="0" applyFont="1" applyBorder="1" applyAlignment="1">
      <alignment horizontal="justify" vertical="center" wrapText="1"/>
    </xf>
    <xf numFmtId="0" fontId="34" fillId="0" borderId="23" xfId="0" applyFont="1" applyBorder="1" applyAlignment="1">
      <alignment horizontal="justify" vertical="center" wrapText="1"/>
    </xf>
    <xf numFmtId="0" fontId="34" fillId="0" borderId="26" xfId="0" applyFont="1" applyBorder="1" applyAlignment="1">
      <alignment horizontal="justify" vertical="center" wrapText="1"/>
    </xf>
    <xf numFmtId="0" fontId="35" fillId="0" borderId="30" xfId="0" applyFont="1" applyBorder="1" applyAlignment="1">
      <alignment horizontal="justify" vertical="center" wrapText="1"/>
    </xf>
    <xf numFmtId="0" fontId="35" fillId="0" borderId="20" xfId="0" applyFont="1" applyBorder="1" applyAlignment="1">
      <alignment horizontal="justify" vertical="center" wrapText="1"/>
    </xf>
    <xf numFmtId="0" fontId="35" fillId="0" borderId="19" xfId="0" applyFont="1" applyBorder="1" applyAlignment="1">
      <alignment horizontal="justify" vertical="center" wrapText="1"/>
    </xf>
    <xf numFmtId="0" fontId="35" fillId="0" borderId="31" xfId="0" applyFont="1" applyBorder="1" applyAlignment="1">
      <alignment horizontal="justify" vertical="center" wrapText="1"/>
    </xf>
    <xf numFmtId="0" fontId="35" fillId="0" borderId="32" xfId="0" applyFont="1" applyBorder="1" applyAlignment="1">
      <alignment horizontal="justify" vertical="center" wrapText="1"/>
    </xf>
    <xf numFmtId="0" fontId="35" fillId="0" borderId="33" xfId="0" applyFont="1" applyBorder="1" applyAlignment="1">
      <alignment horizontal="justify" vertical="center" wrapText="1"/>
    </xf>
    <xf numFmtId="0" fontId="34" fillId="0" borderId="27" xfId="0" applyFont="1" applyBorder="1" applyAlignment="1">
      <alignment horizontal="justify" vertical="center" wrapText="1"/>
    </xf>
    <xf numFmtId="0" fontId="35" fillId="0" borderId="34" xfId="0" applyFont="1" applyBorder="1" applyAlignment="1">
      <alignment horizontal="justify" vertical="center" wrapText="1"/>
    </xf>
    <xf numFmtId="0" fontId="35" fillId="0" borderId="35" xfId="0" applyFont="1" applyBorder="1" applyAlignment="1">
      <alignment horizontal="justify" vertical="center" wrapText="1"/>
    </xf>
    <xf numFmtId="0" fontId="14" fillId="0" borderId="13" xfId="0" applyFont="1" applyFill="1" applyBorder="1" applyAlignment="1">
      <alignment horizontal="left" vertical="top" wrapText="1" readingOrder="1"/>
    </xf>
    <xf numFmtId="0" fontId="14" fillId="0" borderId="14" xfId="0" applyFont="1" applyFill="1" applyBorder="1" applyAlignment="1">
      <alignment horizontal="left" vertical="top" wrapText="1" readingOrder="1"/>
    </xf>
    <xf numFmtId="0" fontId="14" fillId="0" borderId="15" xfId="0" applyFont="1" applyFill="1" applyBorder="1" applyAlignment="1">
      <alignment horizontal="left" vertical="top" wrapText="1" readingOrder="1"/>
    </xf>
    <xf numFmtId="0" fontId="15" fillId="0" borderId="13" xfId="0" applyFont="1" applyFill="1" applyBorder="1" applyAlignment="1">
      <alignment horizontal="left" wrapText="1" readingOrder="1"/>
    </xf>
    <xf numFmtId="0" fontId="15" fillId="0" borderId="14" xfId="0" applyFont="1" applyFill="1" applyBorder="1" applyAlignment="1">
      <alignment horizontal="left" wrapText="1" readingOrder="1"/>
    </xf>
    <xf numFmtId="0" fontId="14" fillId="3" borderId="13" xfId="0" applyFont="1" applyFill="1" applyBorder="1" applyAlignment="1">
      <alignment horizontal="left" vertical="top" wrapText="1" readingOrder="1"/>
    </xf>
    <xf numFmtId="0" fontId="14" fillId="3" borderId="14" xfId="0" applyFont="1" applyFill="1" applyBorder="1" applyAlignment="1">
      <alignment horizontal="left" vertical="top" wrapText="1" readingOrder="1"/>
    </xf>
    <xf numFmtId="0" fontId="14" fillId="3" borderId="15" xfId="0" applyFont="1" applyFill="1" applyBorder="1" applyAlignment="1">
      <alignment horizontal="left" vertical="top" wrapText="1" readingOrder="1"/>
    </xf>
    <xf numFmtId="0" fontId="15" fillId="3" borderId="13" xfId="0" applyFont="1" applyFill="1" applyBorder="1" applyAlignment="1">
      <alignment horizontal="left" wrapText="1" readingOrder="1"/>
    </xf>
    <xf numFmtId="0" fontId="15" fillId="3" borderId="14" xfId="0" applyFont="1" applyFill="1" applyBorder="1" applyAlignment="1">
      <alignment horizontal="left" wrapText="1" readingOrder="1"/>
    </xf>
    <xf numFmtId="0" fontId="1" fillId="0" borderId="0" xfId="0" applyFont="1" applyAlignment="1">
      <alignment horizontal="center" vertical="center"/>
    </xf>
    <xf numFmtId="0" fontId="50" fillId="0" borderId="0" xfId="0" applyFont="1" applyFill="1" applyAlignment="1">
      <alignment horizontal="center" vertical="center"/>
    </xf>
    <xf numFmtId="0" fontId="50"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7"/>
  <sheetViews>
    <sheetView tabSelected="1" workbookViewId="0">
      <selection activeCell="D16" sqref="D16"/>
    </sheetView>
  </sheetViews>
  <sheetFormatPr defaultRowHeight="15" x14ac:dyDescent="0.25"/>
  <cols>
    <col min="2" max="2" width="25.85546875" customWidth="1"/>
    <col min="3" max="3" width="22.140625" customWidth="1"/>
    <col min="4" max="4" width="23.140625" customWidth="1"/>
    <col min="5" max="5" width="100.140625" customWidth="1"/>
  </cols>
  <sheetData>
    <row r="2" spans="2:22" s="240" customFormat="1" ht="20.25" x14ac:dyDescent="0.3">
      <c r="B2" s="239" t="s">
        <v>260</v>
      </c>
      <c r="N2" s="239"/>
      <c r="O2" s="239"/>
      <c r="P2" s="239"/>
      <c r="Q2" s="239"/>
      <c r="R2" s="239"/>
      <c r="S2" s="239"/>
      <c r="T2" s="239"/>
      <c r="U2" s="239"/>
      <c r="V2" s="239"/>
    </row>
    <row r="4" spans="2:22" ht="15.75" thickBot="1" x14ac:dyDescent="0.3">
      <c r="B4" s="125"/>
    </row>
    <row r="5" spans="2:22" ht="24.75" thickBot="1" x14ac:dyDescent="0.3">
      <c r="B5" s="235" t="s">
        <v>87</v>
      </c>
      <c r="C5" s="236" t="s">
        <v>88</v>
      </c>
      <c r="D5" s="237" t="s">
        <v>89</v>
      </c>
      <c r="E5" s="238" t="s">
        <v>90</v>
      </c>
    </row>
    <row r="6" spans="2:22" ht="78.75" x14ac:dyDescent="0.25">
      <c r="B6" s="242" t="s">
        <v>91</v>
      </c>
      <c r="C6" s="245" t="s">
        <v>92</v>
      </c>
      <c r="D6" s="126" t="s">
        <v>93</v>
      </c>
      <c r="E6" s="132" t="s">
        <v>97</v>
      </c>
    </row>
    <row r="7" spans="2:22" ht="33.75" x14ac:dyDescent="0.25">
      <c r="B7" s="242"/>
      <c r="C7" s="245"/>
      <c r="D7" s="126" t="s">
        <v>94</v>
      </c>
      <c r="E7" s="132" t="s">
        <v>98</v>
      </c>
    </row>
    <row r="8" spans="2:22" ht="22.5" x14ac:dyDescent="0.25">
      <c r="B8" s="242"/>
      <c r="C8" s="245"/>
      <c r="D8" s="126" t="s">
        <v>95</v>
      </c>
      <c r="E8" s="132" t="s">
        <v>99</v>
      </c>
    </row>
    <row r="9" spans="2:22" ht="15.75" thickBot="1" x14ac:dyDescent="0.3">
      <c r="B9" s="242"/>
      <c r="C9" s="246"/>
      <c r="D9" s="127" t="s">
        <v>96</v>
      </c>
      <c r="E9" s="133"/>
    </row>
    <row r="10" spans="2:22" x14ac:dyDescent="0.25">
      <c r="B10" s="242"/>
      <c r="C10" s="244" t="s">
        <v>100</v>
      </c>
      <c r="D10" s="126" t="s">
        <v>93</v>
      </c>
      <c r="E10" s="132" t="s">
        <v>101</v>
      </c>
    </row>
    <row r="11" spans="2:22" ht="33.75" x14ac:dyDescent="0.25">
      <c r="B11" s="242"/>
      <c r="C11" s="245"/>
      <c r="D11" s="126" t="s">
        <v>94</v>
      </c>
      <c r="E11" s="132" t="s">
        <v>102</v>
      </c>
    </row>
    <row r="12" spans="2:22" x14ac:dyDescent="0.25">
      <c r="B12" s="242"/>
      <c r="C12" s="245"/>
      <c r="D12" s="126" t="s">
        <v>95</v>
      </c>
      <c r="E12" s="132" t="s">
        <v>103</v>
      </c>
    </row>
    <row r="13" spans="2:22" ht="15.75" thickBot="1" x14ac:dyDescent="0.3">
      <c r="B13" s="242"/>
      <c r="C13" s="246"/>
      <c r="D13" s="127" t="s">
        <v>96</v>
      </c>
      <c r="E13" s="133"/>
    </row>
    <row r="14" spans="2:22" x14ac:dyDescent="0.25">
      <c r="B14" s="242"/>
      <c r="C14" s="244" t="s">
        <v>104</v>
      </c>
      <c r="D14" s="126" t="s">
        <v>93</v>
      </c>
      <c r="E14" s="247" t="s">
        <v>105</v>
      </c>
    </row>
    <row r="15" spans="2:22" x14ac:dyDescent="0.25">
      <c r="B15" s="242"/>
      <c r="C15" s="245"/>
      <c r="D15" s="126" t="s">
        <v>94</v>
      </c>
      <c r="E15" s="248"/>
    </row>
    <row r="16" spans="2:22" x14ac:dyDescent="0.25">
      <c r="B16" s="242"/>
      <c r="C16" s="245"/>
      <c r="D16" s="126" t="s">
        <v>95</v>
      </c>
      <c r="E16" s="248"/>
    </row>
    <row r="17" spans="2:5" ht="15.75" thickBot="1" x14ac:dyDescent="0.3">
      <c r="B17" s="243"/>
      <c r="C17" s="246"/>
      <c r="D17" s="127" t="s">
        <v>96</v>
      </c>
      <c r="E17" s="249"/>
    </row>
    <row r="18" spans="2:5" ht="22.5" x14ac:dyDescent="0.25">
      <c r="B18" s="241" t="s">
        <v>106</v>
      </c>
      <c r="C18" s="244" t="s">
        <v>107</v>
      </c>
      <c r="D18" s="126" t="s">
        <v>93</v>
      </c>
      <c r="E18" s="132" t="s">
        <v>109</v>
      </c>
    </row>
    <row r="19" spans="2:5" ht="56.25" x14ac:dyDescent="0.25">
      <c r="B19" s="242"/>
      <c r="C19" s="245"/>
      <c r="D19" s="126" t="s">
        <v>108</v>
      </c>
      <c r="E19" s="132" t="s">
        <v>110</v>
      </c>
    </row>
    <row r="20" spans="2:5" ht="56.25" x14ac:dyDescent="0.25">
      <c r="B20" s="242"/>
      <c r="C20" s="245"/>
      <c r="D20" s="126" t="s">
        <v>95</v>
      </c>
      <c r="E20" s="132" t="s">
        <v>111</v>
      </c>
    </row>
    <row r="21" spans="2:5" ht="33.75" x14ac:dyDescent="0.25">
      <c r="B21" s="242"/>
      <c r="C21" s="245"/>
      <c r="D21" s="126" t="s">
        <v>96</v>
      </c>
      <c r="E21" s="132" t="s">
        <v>112</v>
      </c>
    </row>
    <row r="22" spans="2:5" x14ac:dyDescent="0.25">
      <c r="B22" s="242"/>
      <c r="C22" s="245"/>
      <c r="D22" s="129"/>
      <c r="E22" s="132" t="s">
        <v>113</v>
      </c>
    </row>
    <row r="23" spans="2:5" ht="45.75" thickBot="1" x14ac:dyDescent="0.3">
      <c r="B23" s="243"/>
      <c r="C23" s="246"/>
      <c r="D23" s="130"/>
      <c r="E23" s="134" t="s">
        <v>114</v>
      </c>
    </row>
    <row r="24" spans="2:5" ht="33.75" x14ac:dyDescent="0.25">
      <c r="B24" s="241" t="s">
        <v>115</v>
      </c>
      <c r="C24" s="244" t="s">
        <v>116</v>
      </c>
      <c r="D24" s="126" t="s">
        <v>93</v>
      </c>
      <c r="E24" s="132" t="s">
        <v>117</v>
      </c>
    </row>
    <row r="25" spans="2:5" ht="22.5" x14ac:dyDescent="0.25">
      <c r="B25" s="242"/>
      <c r="C25" s="245"/>
      <c r="D25" s="126" t="s">
        <v>108</v>
      </c>
      <c r="E25" s="132" t="s">
        <v>118</v>
      </c>
    </row>
    <row r="26" spans="2:5" ht="22.5" x14ac:dyDescent="0.25">
      <c r="B26" s="242"/>
      <c r="C26" s="245"/>
      <c r="D26" s="126" t="s">
        <v>95</v>
      </c>
      <c r="E26" s="132" t="s">
        <v>119</v>
      </c>
    </row>
    <row r="27" spans="2:5" x14ac:dyDescent="0.25">
      <c r="B27" s="242"/>
      <c r="C27" s="245"/>
      <c r="D27" s="126" t="s">
        <v>96</v>
      </c>
      <c r="E27" s="132"/>
    </row>
    <row r="28" spans="2:5" ht="15.75" thickBot="1" x14ac:dyDescent="0.3">
      <c r="B28" s="243"/>
      <c r="C28" s="246"/>
      <c r="D28" s="130"/>
      <c r="E28" s="134"/>
    </row>
    <row r="29" spans="2:5" x14ac:dyDescent="0.25">
      <c r="B29" s="241" t="s">
        <v>120</v>
      </c>
      <c r="C29" s="244" t="s">
        <v>121</v>
      </c>
      <c r="D29" s="126" t="s">
        <v>93</v>
      </c>
      <c r="E29" s="247" t="s">
        <v>122</v>
      </c>
    </row>
    <row r="30" spans="2:5" x14ac:dyDescent="0.25">
      <c r="B30" s="242"/>
      <c r="C30" s="245"/>
      <c r="D30" s="126" t="s">
        <v>108</v>
      </c>
      <c r="E30" s="248"/>
    </row>
    <row r="31" spans="2:5" x14ac:dyDescent="0.25">
      <c r="B31" s="242"/>
      <c r="C31" s="245"/>
      <c r="D31" s="126" t="s">
        <v>95</v>
      </c>
      <c r="E31" s="248"/>
    </row>
    <row r="32" spans="2:5" ht="15.75" thickBot="1" x14ac:dyDescent="0.3">
      <c r="B32" s="242"/>
      <c r="C32" s="246"/>
      <c r="D32" s="127" t="s">
        <v>96</v>
      </c>
      <c r="E32" s="249"/>
    </row>
    <row r="33" spans="2:5" ht="45" x14ac:dyDescent="0.25">
      <c r="B33" s="242"/>
      <c r="C33" s="244" t="s">
        <v>123</v>
      </c>
      <c r="D33" s="126" t="s">
        <v>124</v>
      </c>
      <c r="E33" s="132" t="s">
        <v>125</v>
      </c>
    </row>
    <row r="34" spans="2:5" ht="46.5" x14ac:dyDescent="0.25">
      <c r="B34" s="242"/>
      <c r="C34" s="245"/>
      <c r="D34" s="126" t="s">
        <v>108</v>
      </c>
      <c r="E34" s="135" t="s">
        <v>126</v>
      </c>
    </row>
    <row r="35" spans="2:5" ht="46.5" x14ac:dyDescent="0.25">
      <c r="B35" s="242"/>
      <c r="C35" s="245"/>
      <c r="D35" s="126" t="s">
        <v>95</v>
      </c>
      <c r="E35" s="135" t="s">
        <v>127</v>
      </c>
    </row>
    <row r="36" spans="2:5" ht="24" x14ac:dyDescent="0.25">
      <c r="B36" s="242"/>
      <c r="C36" s="245"/>
      <c r="D36" s="126" t="s">
        <v>96</v>
      </c>
      <c r="E36" s="135" t="s">
        <v>128</v>
      </c>
    </row>
    <row r="37" spans="2:5" ht="24" x14ac:dyDescent="0.25">
      <c r="B37" s="242"/>
      <c r="C37" s="245"/>
      <c r="D37" s="131"/>
      <c r="E37" s="135" t="s">
        <v>129</v>
      </c>
    </row>
    <row r="38" spans="2:5" ht="24.75" thickBot="1" x14ac:dyDescent="0.3">
      <c r="B38" s="243"/>
      <c r="C38" s="246"/>
      <c r="D38" s="128"/>
      <c r="E38" s="136" t="s">
        <v>130</v>
      </c>
    </row>
    <row r="39" spans="2:5" ht="45" x14ac:dyDescent="0.25">
      <c r="B39" s="241" t="s">
        <v>131</v>
      </c>
      <c r="C39" s="244" t="s">
        <v>132</v>
      </c>
      <c r="D39" s="126" t="s">
        <v>93</v>
      </c>
      <c r="E39" s="132" t="s">
        <v>133</v>
      </c>
    </row>
    <row r="40" spans="2:5" x14ac:dyDescent="0.25">
      <c r="B40" s="242"/>
      <c r="C40" s="245"/>
      <c r="D40" s="126" t="s">
        <v>108</v>
      </c>
      <c r="E40" s="132" t="s">
        <v>134</v>
      </c>
    </row>
    <row r="41" spans="2:5" x14ac:dyDescent="0.25">
      <c r="B41" s="242"/>
      <c r="C41" s="245"/>
      <c r="D41" s="126" t="s">
        <v>95</v>
      </c>
      <c r="E41" s="137"/>
    </row>
    <row r="42" spans="2:5" ht="15.75" thickBot="1" x14ac:dyDescent="0.3">
      <c r="B42" s="243"/>
      <c r="C42" s="246"/>
      <c r="D42" s="127" t="s">
        <v>96</v>
      </c>
      <c r="E42" s="133"/>
    </row>
    <row r="43" spans="2:5" ht="33.75" x14ac:dyDescent="0.25">
      <c r="B43" s="241" t="s">
        <v>135</v>
      </c>
      <c r="C43" s="244" t="s">
        <v>136</v>
      </c>
      <c r="D43" s="126" t="s">
        <v>93</v>
      </c>
      <c r="E43" s="132" t="s">
        <v>137</v>
      </c>
    </row>
    <row r="44" spans="2:5" ht="33.75" x14ac:dyDescent="0.25">
      <c r="B44" s="242"/>
      <c r="C44" s="245"/>
      <c r="D44" s="126" t="s">
        <v>108</v>
      </c>
      <c r="E44" s="132" t="s">
        <v>138</v>
      </c>
    </row>
    <row r="45" spans="2:5" x14ac:dyDescent="0.25">
      <c r="B45" s="242"/>
      <c r="C45" s="245"/>
      <c r="D45" s="126" t="s">
        <v>95</v>
      </c>
      <c r="E45" s="137"/>
    </row>
    <row r="46" spans="2:5" ht="15.75" thickBot="1" x14ac:dyDescent="0.3">
      <c r="B46" s="243"/>
      <c r="C46" s="246"/>
      <c r="D46" s="127" t="s">
        <v>96</v>
      </c>
      <c r="E46" s="133"/>
    </row>
    <row r="47" spans="2:5" x14ac:dyDescent="0.25">
      <c r="B47" s="241" t="s">
        <v>139</v>
      </c>
      <c r="C47" s="244" t="s">
        <v>140</v>
      </c>
      <c r="D47" s="126" t="s">
        <v>141</v>
      </c>
      <c r="E47" s="247" t="s">
        <v>142</v>
      </c>
    </row>
    <row r="48" spans="2:5" x14ac:dyDescent="0.25">
      <c r="B48" s="242"/>
      <c r="C48" s="245"/>
      <c r="D48" s="126" t="s">
        <v>108</v>
      </c>
      <c r="E48" s="248"/>
    </row>
    <row r="49" spans="2:5" x14ac:dyDescent="0.25">
      <c r="B49" s="242"/>
      <c r="C49" s="245"/>
      <c r="D49" s="126" t="s">
        <v>95</v>
      </c>
      <c r="E49" s="248"/>
    </row>
    <row r="50" spans="2:5" ht="15.75" thickBot="1" x14ac:dyDescent="0.3">
      <c r="B50" s="243"/>
      <c r="C50" s="246"/>
      <c r="D50" s="127" t="s">
        <v>96</v>
      </c>
      <c r="E50" s="249"/>
    </row>
    <row r="51" spans="2:5" x14ac:dyDescent="0.25">
      <c r="B51" s="241" t="s">
        <v>143</v>
      </c>
      <c r="C51" s="244" t="s">
        <v>144</v>
      </c>
      <c r="D51" s="126" t="s">
        <v>141</v>
      </c>
      <c r="E51" s="247" t="s">
        <v>145</v>
      </c>
    </row>
    <row r="52" spans="2:5" x14ac:dyDescent="0.25">
      <c r="B52" s="242"/>
      <c r="C52" s="245"/>
      <c r="D52" s="126" t="s">
        <v>108</v>
      </c>
      <c r="E52" s="248"/>
    </row>
    <row r="53" spans="2:5" x14ac:dyDescent="0.25">
      <c r="B53" s="242"/>
      <c r="C53" s="245"/>
      <c r="D53" s="126" t="s">
        <v>95</v>
      </c>
      <c r="E53" s="248"/>
    </row>
    <row r="54" spans="2:5" x14ac:dyDescent="0.25">
      <c r="B54" s="250"/>
      <c r="C54" s="251"/>
      <c r="D54" s="138" t="s">
        <v>96</v>
      </c>
      <c r="E54" s="252"/>
    </row>
    <row r="55" spans="2:5" x14ac:dyDescent="0.25">
      <c r="B55" s="139"/>
    </row>
    <row r="56" spans="2:5" x14ac:dyDescent="0.25">
      <c r="B56" s="139"/>
    </row>
    <row r="57" spans="2:5" x14ac:dyDescent="0.25">
      <c r="B57" s="139"/>
    </row>
  </sheetData>
  <sheetProtection algorithmName="SHA-512" hashValue="gpiVYEJjh7ClsfCzp5FSGsjkJhkA/p23o8sfG9DArLlR/lLFAYp8NvzDHx0U1Fwbj9QkicMUMAktDaDBBr7Rvg==" saltValue="MWSO7ti7nsSdWybFvlCLiQ==" spinCount="100000" sheet="1" objects="1" scenarios="1"/>
  <mergeCells count="23">
    <mergeCell ref="B47:B50"/>
    <mergeCell ref="C47:C50"/>
    <mergeCell ref="E47:E50"/>
    <mergeCell ref="B51:B54"/>
    <mergeCell ref="C51:C54"/>
    <mergeCell ref="E51:E54"/>
    <mergeCell ref="E29:E32"/>
    <mergeCell ref="C33:C38"/>
    <mergeCell ref="B6:B17"/>
    <mergeCell ref="C6:C9"/>
    <mergeCell ref="C10:C13"/>
    <mergeCell ref="C14:C17"/>
    <mergeCell ref="E14:E17"/>
    <mergeCell ref="B18:B23"/>
    <mergeCell ref="C18:C23"/>
    <mergeCell ref="B24:B28"/>
    <mergeCell ref="C24:C28"/>
    <mergeCell ref="B39:B42"/>
    <mergeCell ref="C39:C42"/>
    <mergeCell ref="B43:B46"/>
    <mergeCell ref="B29:B38"/>
    <mergeCell ref="C29:C32"/>
    <mergeCell ref="C43:C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93"/>
  <sheetViews>
    <sheetView workbookViewId="0">
      <selection activeCell="D10" sqref="D10"/>
    </sheetView>
  </sheetViews>
  <sheetFormatPr defaultRowHeight="15" x14ac:dyDescent="0.25"/>
  <cols>
    <col min="1" max="1" width="6.140625" customWidth="1"/>
    <col min="2" max="2" width="29.42578125" customWidth="1"/>
    <col min="3" max="3" width="10.5703125" customWidth="1"/>
    <col min="4" max="4" width="11.5703125" customWidth="1"/>
    <col min="5" max="5" width="9.5703125" customWidth="1"/>
    <col min="6" max="6" width="15.42578125" customWidth="1"/>
    <col min="7" max="7" width="15.85546875" customWidth="1"/>
    <col min="9" max="9" width="58.5703125" customWidth="1"/>
    <col min="10" max="10" width="17.42578125" style="6" customWidth="1"/>
    <col min="11" max="12" width="8.85546875" style="6"/>
    <col min="13" max="13" width="14.85546875" style="6" customWidth="1"/>
    <col min="14" max="18" width="8.85546875" style="6"/>
  </cols>
  <sheetData>
    <row r="2" spans="2:22" s="240" customFormat="1" ht="20.25" x14ac:dyDescent="0.3">
      <c r="B2" s="239" t="s">
        <v>261</v>
      </c>
      <c r="N2" s="239"/>
      <c r="O2" s="239"/>
      <c r="P2" s="239"/>
      <c r="Q2" s="239"/>
      <c r="R2" s="239"/>
      <c r="S2" s="239"/>
      <c r="T2" s="239"/>
      <c r="U2" s="239"/>
      <c r="V2" s="239"/>
    </row>
    <row r="3" spans="2:22" s="78" customFormat="1" ht="23.25" x14ac:dyDescent="0.35">
      <c r="B3" s="77"/>
      <c r="J3" s="77"/>
      <c r="K3" s="77"/>
      <c r="L3" s="77"/>
      <c r="M3" s="77"/>
      <c r="N3" s="77"/>
      <c r="O3" s="77"/>
      <c r="P3" s="77"/>
      <c r="Q3" s="77"/>
      <c r="R3" s="77"/>
    </row>
    <row r="4" spans="2:22" s="57" customFormat="1" ht="21" x14ac:dyDescent="0.35">
      <c r="B4" s="56" t="s">
        <v>36</v>
      </c>
      <c r="J4" s="56"/>
      <c r="K4" s="56"/>
      <c r="L4" s="56"/>
      <c r="M4" s="56"/>
      <c r="N4" s="56"/>
      <c r="O4" s="56"/>
      <c r="P4" s="56"/>
      <c r="Q4" s="56"/>
      <c r="R4" s="56"/>
    </row>
    <row r="5" spans="2:22" s="6" customFormat="1" x14ac:dyDescent="0.25">
      <c r="E5" s="13"/>
      <c r="F5" s="13"/>
      <c r="G5" s="13"/>
    </row>
    <row r="6" spans="2:22" s="54" customFormat="1" ht="18.75" x14ac:dyDescent="0.3">
      <c r="B6" s="54" t="s">
        <v>37</v>
      </c>
      <c r="E6" s="80"/>
      <c r="F6" s="80"/>
      <c r="G6" s="80"/>
    </row>
    <row r="7" spans="2:22" s="6" customFormat="1" ht="15.75" thickBot="1" x14ac:dyDescent="0.3">
      <c r="E7" s="13"/>
      <c r="F7" s="13"/>
      <c r="G7" s="13"/>
    </row>
    <row r="8" spans="2:22" ht="60" customHeight="1" thickBot="1" x14ac:dyDescent="0.3">
      <c r="B8" s="14" t="s">
        <v>25</v>
      </c>
      <c r="C8" s="15" t="s">
        <v>22</v>
      </c>
      <c r="D8" s="15" t="s">
        <v>23</v>
      </c>
      <c r="E8" s="15" t="s">
        <v>24</v>
      </c>
      <c r="F8" s="15" t="s">
        <v>58</v>
      </c>
      <c r="G8" s="15" t="s">
        <v>46</v>
      </c>
      <c r="I8" s="15" t="s">
        <v>59</v>
      </c>
      <c r="J8" s="15" t="s">
        <v>60</v>
      </c>
    </row>
    <row r="9" spans="2:22" ht="16.5" thickTop="1" thickBot="1" x14ac:dyDescent="0.3">
      <c r="B9" s="16" t="s">
        <v>10</v>
      </c>
      <c r="C9" s="17">
        <v>13408</v>
      </c>
      <c r="D9" s="17">
        <v>10700</v>
      </c>
      <c r="E9" s="18">
        <v>9311</v>
      </c>
      <c r="F9" s="18">
        <f>E9-D9</f>
        <v>-1389</v>
      </c>
      <c r="G9" s="59">
        <f>F9*$B$21</f>
        <v>-8310525.8999999994</v>
      </c>
      <c r="I9" s="18">
        <f>E9-C9</f>
        <v>-4097</v>
      </c>
      <c r="J9" s="59">
        <f>I9*$B$21</f>
        <v>-24512760.699999999</v>
      </c>
      <c r="L9" s="6" t="s">
        <v>86</v>
      </c>
    </row>
    <row r="10" spans="2:22" ht="15.75" thickBot="1" x14ac:dyDescent="0.3">
      <c r="B10" s="19" t="s">
        <v>11</v>
      </c>
      <c r="C10" s="20">
        <v>5155</v>
      </c>
      <c r="D10" s="20">
        <v>4882</v>
      </c>
      <c r="E10" s="20">
        <v>4689</v>
      </c>
      <c r="F10" s="20">
        <f t="shared" ref="F10:F15" si="0">E10-D10</f>
        <v>-193</v>
      </c>
      <c r="G10" s="60">
        <f>F10*$B$21</f>
        <v>-1154738.2999999998</v>
      </c>
      <c r="H10" s="22"/>
      <c r="I10" s="20">
        <f t="shared" ref="I10:I15" si="1">E10-C10</f>
        <v>-466</v>
      </c>
      <c r="J10" s="60">
        <f>I10*$B$21</f>
        <v>-2788124.5999999996</v>
      </c>
      <c r="K10" s="23"/>
      <c r="L10" s="23"/>
      <c r="M10" s="23"/>
      <c r="N10" s="23"/>
    </row>
    <row r="11" spans="2:22" ht="15.75" thickBot="1" x14ac:dyDescent="0.3">
      <c r="B11" s="24" t="s">
        <v>3</v>
      </c>
      <c r="C11" s="25">
        <v>4807.3</v>
      </c>
      <c r="D11" s="25">
        <v>5322.5</v>
      </c>
      <c r="E11" s="25">
        <v>4493.1000000000004</v>
      </c>
      <c r="F11" s="25">
        <f t="shared" si="0"/>
        <v>-829.39999999999964</v>
      </c>
      <c r="G11" s="61">
        <f>F11*$B$21</f>
        <v>-4962383.1399999978</v>
      </c>
      <c r="H11" s="27"/>
      <c r="I11" s="25">
        <f t="shared" si="1"/>
        <v>-314.19999999999982</v>
      </c>
      <c r="J11" s="61">
        <f>I11*$B$21</f>
        <v>-1879890.0199999989</v>
      </c>
    </row>
    <row r="12" spans="2:22" ht="15.75" thickBot="1" x14ac:dyDescent="0.3">
      <c r="B12" s="19" t="s">
        <v>4</v>
      </c>
      <c r="C12" s="21">
        <v>1979</v>
      </c>
      <c r="D12" s="21">
        <v>2137</v>
      </c>
      <c r="E12" s="21">
        <v>2137</v>
      </c>
      <c r="F12" s="21">
        <f t="shared" si="0"/>
        <v>0</v>
      </c>
      <c r="G12" s="62"/>
      <c r="I12" s="21">
        <f t="shared" si="1"/>
        <v>158</v>
      </c>
      <c r="J12" s="62">
        <f t="shared" ref="J12:J14" si="2">I12*$B$21</f>
        <v>945329.79999999993</v>
      </c>
    </row>
    <row r="13" spans="2:22" ht="15.75" thickBot="1" x14ac:dyDescent="0.3">
      <c r="B13" s="24" t="s">
        <v>12</v>
      </c>
      <c r="C13" s="26">
        <v>1151</v>
      </c>
      <c r="D13" s="25">
        <v>1174</v>
      </c>
      <c r="E13" s="25">
        <v>1174</v>
      </c>
      <c r="F13" s="25">
        <f t="shared" si="0"/>
        <v>0</v>
      </c>
      <c r="G13" s="61"/>
      <c r="I13" s="25">
        <f t="shared" si="1"/>
        <v>23</v>
      </c>
      <c r="J13" s="61">
        <f t="shared" si="2"/>
        <v>137611.29999999999</v>
      </c>
    </row>
    <row r="14" spans="2:22" ht="15.75" thickBot="1" x14ac:dyDescent="0.3">
      <c r="B14" s="19" t="s">
        <v>13</v>
      </c>
      <c r="C14" s="21">
        <v>1166</v>
      </c>
      <c r="D14" s="21">
        <v>1260</v>
      </c>
      <c r="E14" s="20">
        <v>1260</v>
      </c>
      <c r="F14" s="20">
        <f t="shared" si="0"/>
        <v>0</v>
      </c>
      <c r="G14" s="60"/>
      <c r="I14" s="20">
        <f t="shared" si="1"/>
        <v>94</v>
      </c>
      <c r="J14" s="60">
        <f t="shared" si="2"/>
        <v>562411.39999999991</v>
      </c>
    </row>
    <row r="15" spans="2:22" s="30" customFormat="1" ht="15.75" thickBot="1" x14ac:dyDescent="0.3">
      <c r="B15" s="28" t="s">
        <v>5</v>
      </c>
      <c r="C15" s="29">
        <f>SUM(C9:C14)</f>
        <v>27666.3</v>
      </c>
      <c r="D15" s="29">
        <f>SUM(D9:D14)</f>
        <v>25475.5</v>
      </c>
      <c r="E15" s="29">
        <f>SUM(E9:E14)</f>
        <v>23064.1</v>
      </c>
      <c r="F15" s="29">
        <f t="shared" si="0"/>
        <v>-2411.4000000000015</v>
      </c>
      <c r="G15" s="63">
        <f>SUM(G9:G14)</f>
        <v>-14427647.339999996</v>
      </c>
      <c r="I15" s="29">
        <f t="shared" si="1"/>
        <v>-4602.2000000000007</v>
      </c>
      <c r="J15" s="63">
        <f>SUM(J9:J14)</f>
        <v>-27535422.819999997</v>
      </c>
      <c r="K15" s="31"/>
      <c r="L15" s="31"/>
      <c r="M15" s="31"/>
      <c r="N15" s="31"/>
      <c r="O15" s="31"/>
      <c r="P15" s="31"/>
      <c r="Q15" s="31"/>
      <c r="R15" s="31"/>
    </row>
    <row r="16" spans="2:22" x14ac:dyDescent="0.25">
      <c r="I16" s="32"/>
      <c r="J16" s="33"/>
      <c r="K16" s="33"/>
      <c r="L16" s="33"/>
    </row>
    <row r="17" spans="2:12" x14ac:dyDescent="0.25">
      <c r="B17" t="s">
        <v>29</v>
      </c>
      <c r="I17" s="32"/>
      <c r="J17" s="33"/>
      <c r="K17" s="33"/>
      <c r="L17" s="33"/>
    </row>
    <row r="18" spans="2:12" x14ac:dyDescent="0.25">
      <c r="B18" t="s">
        <v>62</v>
      </c>
      <c r="I18" s="32"/>
      <c r="J18" s="33"/>
      <c r="K18" s="33"/>
      <c r="L18" s="33"/>
    </row>
    <row r="19" spans="2:12" x14ac:dyDescent="0.25">
      <c r="I19" s="32"/>
      <c r="J19" s="33"/>
      <c r="K19" s="33"/>
      <c r="L19" s="33"/>
    </row>
    <row r="20" spans="2:12" x14ac:dyDescent="0.25">
      <c r="B20" s="82" t="s">
        <v>28</v>
      </c>
      <c r="I20" s="32"/>
      <c r="J20" s="33"/>
      <c r="K20" s="33"/>
      <c r="L20" s="33"/>
    </row>
    <row r="21" spans="2:12" x14ac:dyDescent="0.25">
      <c r="B21" s="83">
        <f>G28</f>
        <v>5983.0999999999995</v>
      </c>
      <c r="C21" s="76"/>
      <c r="I21" s="32"/>
      <c r="J21" s="33"/>
      <c r="K21" s="33"/>
      <c r="L21" s="33"/>
    </row>
    <row r="22" spans="2:12" x14ac:dyDescent="0.25">
      <c r="I22" s="32"/>
      <c r="J22" s="33"/>
      <c r="K22" s="33"/>
      <c r="L22" s="33"/>
    </row>
    <row r="23" spans="2:12" x14ac:dyDescent="0.25">
      <c r="I23" s="32"/>
      <c r="J23" s="33">
        <v>2600</v>
      </c>
      <c r="K23" s="33"/>
      <c r="L23" s="33"/>
    </row>
    <row r="24" spans="2:12" hidden="1" x14ac:dyDescent="0.25">
      <c r="B24" s="97"/>
      <c r="C24" s="98"/>
      <c r="D24" s="98"/>
      <c r="E24" s="98"/>
      <c r="F24" s="98" t="s">
        <v>6</v>
      </c>
      <c r="G24" s="99" t="s">
        <v>44</v>
      </c>
      <c r="I24" s="32"/>
      <c r="J24" s="33"/>
      <c r="K24" s="33"/>
      <c r="L24" s="33"/>
    </row>
    <row r="25" spans="2:12" hidden="1" x14ac:dyDescent="0.25">
      <c r="B25" s="92" t="s">
        <v>54</v>
      </c>
      <c r="C25" s="93"/>
      <c r="D25" s="93"/>
      <c r="E25" s="93"/>
      <c r="F25" s="94">
        <v>2600</v>
      </c>
      <c r="G25" s="95">
        <f>F25*B26</f>
        <v>4381</v>
      </c>
      <c r="I25" s="32"/>
      <c r="J25" s="33"/>
      <c r="K25" s="33"/>
      <c r="L25" s="33"/>
    </row>
    <row r="26" spans="2:12" hidden="1" x14ac:dyDescent="0.25">
      <c r="B26" s="96">
        <v>1.6850000000000001</v>
      </c>
      <c r="C26" s="88">
        <v>0.68500000000000005</v>
      </c>
      <c r="D26" s="3" t="s">
        <v>35</v>
      </c>
      <c r="E26" s="3"/>
      <c r="F26" s="3"/>
      <c r="G26" s="3"/>
      <c r="I26" s="32"/>
      <c r="J26" s="33"/>
      <c r="K26" s="33"/>
      <c r="L26" s="33"/>
    </row>
    <row r="27" spans="2:12" x14ac:dyDescent="0.25">
      <c r="B27" s="9"/>
      <c r="C27" s="10"/>
      <c r="D27" s="10"/>
      <c r="E27" s="10"/>
      <c r="F27" s="106" t="s">
        <v>52</v>
      </c>
      <c r="G27" s="107" t="s">
        <v>44</v>
      </c>
      <c r="H27" s="6" t="s">
        <v>51</v>
      </c>
      <c r="I27" s="6"/>
      <c r="J27" s="33"/>
      <c r="K27" s="33"/>
      <c r="L27" s="33"/>
    </row>
    <row r="28" spans="2:12" x14ac:dyDescent="0.25">
      <c r="B28" s="85" t="s">
        <v>55</v>
      </c>
      <c r="C28" s="7"/>
      <c r="D28" s="7"/>
      <c r="E28" s="7"/>
      <c r="F28" s="86">
        <v>4700</v>
      </c>
      <c r="G28" s="87">
        <f>F28*B29</f>
        <v>5983.0999999999995</v>
      </c>
      <c r="H28" t="s">
        <v>56</v>
      </c>
      <c r="I28" s="32"/>
      <c r="J28" s="33"/>
      <c r="K28" s="33"/>
      <c r="L28" s="33"/>
    </row>
    <row r="29" spans="2:12" x14ac:dyDescent="0.25">
      <c r="B29" s="84">
        <v>1.2729999999999999</v>
      </c>
      <c r="C29" s="76">
        <v>0.27300000000000002</v>
      </c>
      <c r="D29" t="s">
        <v>53</v>
      </c>
      <c r="I29" s="32"/>
      <c r="J29" s="33"/>
      <c r="K29" s="33"/>
      <c r="L29" s="33"/>
    </row>
    <row r="30" spans="2:12" hidden="1" x14ac:dyDescent="0.25">
      <c r="B30" s="92" t="s">
        <v>48</v>
      </c>
      <c r="C30" s="93"/>
      <c r="D30" s="93"/>
      <c r="E30" s="93"/>
      <c r="F30" s="94">
        <v>4400</v>
      </c>
      <c r="G30" s="95">
        <f>F30*B31</f>
        <v>5425.2000000000007</v>
      </c>
      <c r="H30" s="3" t="s">
        <v>49</v>
      </c>
      <c r="I30" s="64"/>
      <c r="J30" s="64"/>
      <c r="K30" s="33"/>
      <c r="L30" s="33"/>
    </row>
    <row r="31" spans="2:12" hidden="1" x14ac:dyDescent="0.25">
      <c r="B31" s="96">
        <v>1.2330000000000001</v>
      </c>
      <c r="C31" s="88">
        <v>0.23300000000000001</v>
      </c>
      <c r="D31" s="3" t="s">
        <v>47</v>
      </c>
      <c r="E31" s="3"/>
      <c r="F31" s="3"/>
      <c r="G31" s="3"/>
      <c r="H31" s="3"/>
      <c r="I31" s="64"/>
      <c r="J31" s="64"/>
      <c r="K31" s="33"/>
      <c r="L31" s="33"/>
    </row>
    <row r="32" spans="2:12" s="6" customFormat="1" x14ac:dyDescent="0.25">
      <c r="I32" s="33"/>
      <c r="J32" s="33"/>
      <c r="K32" s="33"/>
      <c r="L32" s="33"/>
    </row>
    <row r="33" spans="2:12" s="6" customFormat="1" x14ac:dyDescent="0.25">
      <c r="I33" s="33"/>
      <c r="J33" s="33"/>
      <c r="K33" s="33"/>
      <c r="L33" s="33"/>
    </row>
    <row r="34" spans="2:12" s="3" customFormat="1" ht="15.75" hidden="1" thickBot="1" x14ac:dyDescent="0.3">
      <c r="I34" s="64"/>
      <c r="J34" s="64"/>
      <c r="K34" s="64"/>
      <c r="L34" s="64"/>
    </row>
    <row r="35" spans="2:12" s="3" customFormat="1" ht="45.75" hidden="1" thickBot="1" x14ac:dyDescent="0.3">
      <c r="B35" s="65" t="s">
        <v>14</v>
      </c>
      <c r="C35" s="66" t="s">
        <v>7</v>
      </c>
      <c r="D35" s="66" t="s">
        <v>8</v>
      </c>
      <c r="E35" s="66" t="s">
        <v>9</v>
      </c>
      <c r="F35" s="66"/>
      <c r="G35" s="66"/>
    </row>
    <row r="36" spans="2:12" s="3" customFormat="1" ht="16.5" hidden="1" thickTop="1" thickBot="1" x14ac:dyDescent="0.3">
      <c r="B36" s="67" t="s">
        <v>10</v>
      </c>
      <c r="C36" s="68">
        <v>4497.58</v>
      </c>
      <c r="D36" s="68">
        <v>4278.3100000000004</v>
      </c>
      <c r="E36" s="68">
        <v>3975</v>
      </c>
      <c r="F36" s="68"/>
      <c r="G36" s="68"/>
    </row>
    <row r="37" spans="2:12" s="3" customFormat="1" ht="15.75" hidden="1" thickBot="1" x14ac:dyDescent="0.3">
      <c r="B37" s="258" t="s">
        <v>15</v>
      </c>
      <c r="C37" s="259"/>
      <c r="D37" s="259"/>
      <c r="E37" s="260"/>
      <c r="F37" s="69"/>
      <c r="G37" s="69"/>
      <c r="I37" s="2"/>
    </row>
    <row r="38" spans="2:12" s="3" customFormat="1" ht="15.75" hidden="1" thickBot="1" x14ac:dyDescent="0.3">
      <c r="B38" s="261" t="s">
        <v>16</v>
      </c>
      <c r="C38" s="262"/>
      <c r="D38" s="262"/>
      <c r="E38" s="262"/>
      <c r="F38" s="262"/>
      <c r="G38" s="262"/>
    </row>
    <row r="39" spans="2:12" s="3" customFormat="1" ht="15.75" hidden="1" thickBot="1" x14ac:dyDescent="0.3"/>
    <row r="40" spans="2:12" s="3" customFormat="1" ht="30.75" hidden="1" thickBot="1" x14ac:dyDescent="0.3">
      <c r="B40" s="65" t="s">
        <v>17</v>
      </c>
      <c r="C40" s="66" t="s">
        <v>7</v>
      </c>
      <c r="D40" s="66" t="s">
        <v>8</v>
      </c>
      <c r="E40" s="66" t="s">
        <v>9</v>
      </c>
      <c r="F40" s="66"/>
      <c r="G40" s="66"/>
    </row>
    <row r="41" spans="2:12" s="3" customFormat="1" ht="16.5" hidden="1" thickTop="1" thickBot="1" x14ac:dyDescent="0.3">
      <c r="B41" s="67" t="s">
        <v>10</v>
      </c>
      <c r="C41" s="70"/>
      <c r="D41" s="70"/>
      <c r="E41" s="70"/>
      <c r="F41" s="70"/>
      <c r="G41" s="70"/>
    </row>
    <row r="42" spans="2:12" s="3" customFormat="1" ht="15.75" hidden="1" thickBot="1" x14ac:dyDescent="0.3">
      <c r="B42" s="258" t="s">
        <v>18</v>
      </c>
      <c r="C42" s="259"/>
      <c r="D42" s="259"/>
      <c r="E42" s="260"/>
      <c r="F42" s="69"/>
      <c r="G42" s="69"/>
      <c r="I42" s="2"/>
    </row>
    <row r="43" spans="2:12" s="3" customFormat="1" ht="15.75" hidden="1" thickBot="1" x14ac:dyDescent="0.3">
      <c r="B43" s="261" t="s">
        <v>16</v>
      </c>
      <c r="C43" s="262"/>
      <c r="D43" s="262"/>
      <c r="E43" s="262"/>
      <c r="F43" s="262"/>
      <c r="G43" s="262"/>
    </row>
    <row r="44" spans="2:12" s="3" customFormat="1" hidden="1" x14ac:dyDescent="0.25"/>
    <row r="47" spans="2:12" s="54" customFormat="1" ht="18.75" x14ac:dyDescent="0.3">
      <c r="B47" s="54" t="s">
        <v>38</v>
      </c>
      <c r="E47" s="80"/>
      <c r="F47" s="80"/>
      <c r="G47" s="80"/>
    </row>
    <row r="49" spans="2:12" ht="15.75" thickBot="1" x14ac:dyDescent="0.3"/>
    <row r="50" spans="2:12" ht="60.75" thickBot="1" x14ac:dyDescent="0.3">
      <c r="B50" s="15" t="s">
        <v>26</v>
      </c>
      <c r="C50" s="15" t="s">
        <v>22</v>
      </c>
      <c r="D50" s="15" t="s">
        <v>23</v>
      </c>
      <c r="E50" s="15" t="s">
        <v>27</v>
      </c>
      <c r="F50" s="15" t="s">
        <v>30</v>
      </c>
      <c r="G50" s="15" t="s">
        <v>46</v>
      </c>
      <c r="I50" s="15" t="s">
        <v>59</v>
      </c>
      <c r="J50" s="15" t="s">
        <v>60</v>
      </c>
    </row>
    <row r="51" spans="2:12" ht="16.5" thickTop="1" thickBot="1" x14ac:dyDescent="0.3">
      <c r="B51" s="34" t="s">
        <v>10</v>
      </c>
      <c r="C51" s="35">
        <v>910</v>
      </c>
      <c r="D51" s="36">
        <v>837</v>
      </c>
      <c r="E51" s="36">
        <v>731</v>
      </c>
      <c r="F51" s="36">
        <f>E51-D51</f>
        <v>-106</v>
      </c>
      <c r="G51" s="71">
        <f>F51*$B$63</f>
        <v>-53511556</v>
      </c>
      <c r="I51" s="18">
        <f>E51-C51</f>
        <v>-179</v>
      </c>
      <c r="J51" s="71">
        <f>I51*$B$63</f>
        <v>-90363854</v>
      </c>
      <c r="L51" s="6" t="s">
        <v>86</v>
      </c>
    </row>
    <row r="52" spans="2:12" ht="15.75" thickBot="1" x14ac:dyDescent="0.3">
      <c r="B52" s="37" t="s">
        <v>11</v>
      </c>
      <c r="C52" s="38">
        <v>403</v>
      </c>
      <c r="D52" s="39">
        <v>315</v>
      </c>
      <c r="E52" s="39">
        <v>315</v>
      </c>
      <c r="F52" s="39">
        <f t="shared" ref="F52:F57" si="3">E52-D52</f>
        <v>0</v>
      </c>
      <c r="G52" s="60"/>
      <c r="I52" s="20">
        <f t="shared" ref="I52:I57" si="4">E52-C52</f>
        <v>-88</v>
      </c>
      <c r="J52" s="60">
        <f t="shared" ref="J52:J56" si="5">I52*$B$63</f>
        <v>-44424688</v>
      </c>
    </row>
    <row r="53" spans="2:12" ht="15.75" thickBot="1" x14ac:dyDescent="0.3">
      <c r="B53" s="40" t="s">
        <v>3</v>
      </c>
      <c r="C53" s="41">
        <v>270.5</v>
      </c>
      <c r="D53" s="42">
        <v>345</v>
      </c>
      <c r="E53" s="43">
        <v>316.8</v>
      </c>
      <c r="F53" s="43">
        <f t="shared" si="3"/>
        <v>-28.199999999999989</v>
      </c>
      <c r="G53" s="72">
        <f>F53*$B$63</f>
        <v>-14236093.199999994</v>
      </c>
      <c r="I53" s="25">
        <f t="shared" si="4"/>
        <v>46.300000000000011</v>
      </c>
      <c r="J53" s="72">
        <f t="shared" si="5"/>
        <v>23373443.800000004</v>
      </c>
    </row>
    <row r="54" spans="2:12" ht="15.75" thickBot="1" x14ac:dyDescent="0.3">
      <c r="B54" s="37" t="s">
        <v>4</v>
      </c>
      <c r="C54" s="38">
        <v>15</v>
      </c>
      <c r="D54" s="44">
        <v>16</v>
      </c>
      <c r="E54" s="44">
        <v>16</v>
      </c>
      <c r="F54" s="44">
        <f t="shared" si="3"/>
        <v>0</v>
      </c>
      <c r="G54" s="73"/>
      <c r="I54" s="21">
        <f t="shared" si="4"/>
        <v>1</v>
      </c>
      <c r="J54" s="73">
        <f t="shared" si="5"/>
        <v>504826</v>
      </c>
    </row>
    <row r="55" spans="2:12" ht="15.75" thickBot="1" x14ac:dyDescent="0.3">
      <c r="B55" s="40" t="s">
        <v>12</v>
      </c>
      <c r="C55" s="45">
        <v>164</v>
      </c>
      <c r="D55" s="46">
        <v>167</v>
      </c>
      <c r="E55" s="47">
        <v>167</v>
      </c>
      <c r="F55" s="47">
        <f t="shared" si="3"/>
        <v>0</v>
      </c>
      <c r="G55" s="74"/>
      <c r="I55" s="25">
        <f t="shared" si="4"/>
        <v>3</v>
      </c>
      <c r="J55" s="74">
        <f t="shared" si="5"/>
        <v>1514478</v>
      </c>
    </row>
    <row r="56" spans="2:12" ht="15.75" thickBot="1" x14ac:dyDescent="0.3">
      <c r="B56" s="37" t="s">
        <v>13</v>
      </c>
      <c r="C56" s="38">
        <v>61</v>
      </c>
      <c r="D56" s="44">
        <v>66</v>
      </c>
      <c r="E56" s="44">
        <v>66</v>
      </c>
      <c r="F56" s="44">
        <f t="shared" si="3"/>
        <v>0</v>
      </c>
      <c r="G56" s="73"/>
      <c r="I56" s="20">
        <f t="shared" si="4"/>
        <v>5</v>
      </c>
      <c r="J56" s="73">
        <f t="shared" si="5"/>
        <v>2524130</v>
      </c>
    </row>
    <row r="57" spans="2:12" ht="15.75" thickBot="1" x14ac:dyDescent="0.3">
      <c r="B57" s="48" t="s">
        <v>5</v>
      </c>
      <c r="C57" s="49">
        <f>SUM(C51:C56)</f>
        <v>1823.5</v>
      </c>
      <c r="D57" s="49">
        <f>SUM(D51:D56)</f>
        <v>1746</v>
      </c>
      <c r="E57" s="49">
        <f>SUM(E51:E56)</f>
        <v>1611.8</v>
      </c>
      <c r="F57" s="49">
        <f t="shared" si="3"/>
        <v>-134.20000000000005</v>
      </c>
      <c r="G57" s="58">
        <f>SUM(G51:G56)</f>
        <v>-67747649.199999988</v>
      </c>
      <c r="I57" s="29">
        <f t="shared" si="4"/>
        <v>-211.70000000000005</v>
      </c>
      <c r="J57" s="63">
        <f>SUM(J51:J56)</f>
        <v>-106871664.19999999</v>
      </c>
    </row>
    <row r="58" spans="2:12" x14ac:dyDescent="0.25">
      <c r="B58" s="6"/>
      <c r="C58" s="6"/>
      <c r="D58" s="50"/>
      <c r="E58" s="51"/>
      <c r="F58" s="51"/>
      <c r="G58" s="51"/>
    </row>
    <row r="59" spans="2:12" x14ac:dyDescent="0.25">
      <c r="B59" s="6" t="s">
        <v>29</v>
      </c>
      <c r="C59" s="6"/>
      <c r="D59" s="50"/>
      <c r="E59" s="51"/>
      <c r="F59" s="51"/>
      <c r="G59" s="51"/>
    </row>
    <row r="60" spans="2:12" x14ac:dyDescent="0.25">
      <c r="B60" s="6" t="s">
        <v>63</v>
      </c>
      <c r="C60" s="6"/>
      <c r="D60" s="50"/>
      <c r="E60" s="51"/>
      <c r="F60" s="51"/>
      <c r="G60" s="51"/>
    </row>
    <row r="61" spans="2:12" x14ac:dyDescent="0.25">
      <c r="B61" s="6"/>
      <c r="C61" s="6"/>
      <c r="D61" s="50"/>
      <c r="E61" s="51"/>
      <c r="F61" s="51"/>
      <c r="G61" s="51"/>
    </row>
    <row r="62" spans="2:12" x14ac:dyDescent="0.25">
      <c r="B62" s="75" t="s">
        <v>31</v>
      </c>
      <c r="C62" s="6"/>
      <c r="E62" s="51"/>
      <c r="F62" s="51"/>
      <c r="G62" s="51"/>
    </row>
    <row r="63" spans="2:12" x14ac:dyDescent="0.25">
      <c r="B63" s="108">
        <f>G66</f>
        <v>504826</v>
      </c>
      <c r="C63" s="6"/>
      <c r="D63" s="6"/>
      <c r="E63" s="51"/>
      <c r="F63" s="51"/>
      <c r="G63" s="51"/>
      <c r="H63" s="6"/>
      <c r="I63" s="6"/>
    </row>
    <row r="64" spans="2:12" x14ac:dyDescent="0.25">
      <c r="B64" s="8"/>
      <c r="C64" s="6"/>
      <c r="D64" s="50"/>
      <c r="E64" s="51"/>
      <c r="F64" s="51"/>
      <c r="G64" s="51"/>
      <c r="H64" s="6"/>
      <c r="I64" s="6"/>
    </row>
    <row r="65" spans="2:9" x14ac:dyDescent="0.25">
      <c r="B65" s="109"/>
      <c r="C65" s="110"/>
      <c r="D65" s="110"/>
      <c r="E65" s="110"/>
      <c r="F65" s="110" t="s">
        <v>6</v>
      </c>
      <c r="G65" s="111" t="s">
        <v>44</v>
      </c>
      <c r="H65" s="112" t="s">
        <v>51</v>
      </c>
      <c r="I65" s="112"/>
    </row>
    <row r="66" spans="2:9" x14ac:dyDescent="0.25">
      <c r="B66" s="109" t="s">
        <v>57</v>
      </c>
      <c r="C66" s="110"/>
      <c r="D66" s="110"/>
      <c r="E66" s="110"/>
      <c r="F66" s="113">
        <v>299600</v>
      </c>
      <c r="G66" s="114">
        <f>F66*B68</f>
        <v>504826</v>
      </c>
      <c r="H66" s="115" t="s">
        <v>45</v>
      </c>
      <c r="I66" s="116"/>
    </row>
    <row r="67" spans="2:9" x14ac:dyDescent="0.25">
      <c r="B67" s="109"/>
      <c r="C67" s="110"/>
      <c r="D67" s="110"/>
      <c r="E67" s="11"/>
      <c r="F67" s="12"/>
      <c r="G67" s="117"/>
      <c r="H67" s="115" t="s">
        <v>50</v>
      </c>
      <c r="I67" s="116"/>
    </row>
    <row r="68" spans="2:9" s="6" customFormat="1" x14ac:dyDescent="0.25">
      <c r="B68" s="89">
        <v>1.6850000000000001</v>
      </c>
      <c r="C68" s="11" t="s">
        <v>34</v>
      </c>
    </row>
    <row r="69" spans="2:9" s="6" customFormat="1" ht="15.75" hidden="1" thickBot="1" x14ac:dyDescent="0.3"/>
    <row r="70" spans="2:9" s="6" customFormat="1" ht="45.75" hidden="1" thickBot="1" x14ac:dyDescent="0.3">
      <c r="B70" s="118" t="s">
        <v>19</v>
      </c>
      <c r="C70" s="119" t="s">
        <v>7</v>
      </c>
      <c r="D70" s="119" t="s">
        <v>8</v>
      </c>
      <c r="E70" s="119" t="s">
        <v>9</v>
      </c>
      <c r="F70" s="119"/>
      <c r="G70" s="119"/>
    </row>
    <row r="71" spans="2:9" s="6" customFormat="1" ht="16.5" hidden="1" thickTop="1" thickBot="1" x14ac:dyDescent="0.3">
      <c r="B71" s="120" t="s">
        <v>10</v>
      </c>
      <c r="C71" s="121">
        <v>305.12</v>
      </c>
      <c r="D71" s="122">
        <v>295.22000000000003</v>
      </c>
      <c r="E71" s="121">
        <v>267</v>
      </c>
      <c r="F71" s="121"/>
      <c r="G71" s="121"/>
    </row>
    <row r="72" spans="2:9" s="6" customFormat="1" ht="15.75" hidden="1" thickBot="1" x14ac:dyDescent="0.3">
      <c r="B72" s="253" t="s">
        <v>20</v>
      </c>
      <c r="C72" s="254"/>
      <c r="D72" s="254"/>
      <c r="E72" s="255"/>
      <c r="F72" s="123"/>
      <c r="G72" s="123"/>
    </row>
    <row r="73" spans="2:9" s="6" customFormat="1" ht="15.75" hidden="1" thickBot="1" x14ac:dyDescent="0.3">
      <c r="B73" s="256" t="s">
        <v>16</v>
      </c>
      <c r="C73" s="257"/>
      <c r="D73" s="257"/>
      <c r="E73" s="257"/>
      <c r="F73" s="257"/>
      <c r="G73" s="257"/>
    </row>
    <row r="74" spans="2:9" s="6" customFormat="1" hidden="1" x14ac:dyDescent="0.25"/>
    <row r="75" spans="2:9" s="6" customFormat="1" ht="15.75" hidden="1" thickBot="1" x14ac:dyDescent="0.3"/>
    <row r="76" spans="2:9" s="6" customFormat="1" ht="30.75" hidden="1" thickBot="1" x14ac:dyDescent="0.3">
      <c r="B76" s="118" t="s">
        <v>21</v>
      </c>
      <c r="C76" s="119" t="s">
        <v>7</v>
      </c>
      <c r="D76" s="119" t="s">
        <v>8</v>
      </c>
      <c r="E76" s="119" t="s">
        <v>9</v>
      </c>
      <c r="F76" s="119"/>
      <c r="G76" s="119"/>
    </row>
    <row r="77" spans="2:9" s="6" customFormat="1" ht="16.5" hidden="1" thickTop="1" thickBot="1" x14ac:dyDescent="0.3">
      <c r="B77" s="120" t="s">
        <v>10</v>
      </c>
      <c r="C77" s="124"/>
      <c r="D77" s="124"/>
      <c r="E77" s="124"/>
      <c r="F77" s="124"/>
      <c r="G77" s="124"/>
    </row>
    <row r="78" spans="2:9" s="6" customFormat="1" ht="15.75" hidden="1" thickBot="1" x14ac:dyDescent="0.3">
      <c r="B78" s="253" t="s">
        <v>20</v>
      </c>
      <c r="C78" s="254"/>
      <c r="D78" s="254"/>
      <c r="E78" s="255"/>
      <c r="F78" s="123"/>
      <c r="G78" s="123"/>
    </row>
    <row r="79" spans="2:9" s="6" customFormat="1" ht="15.75" hidden="1" thickBot="1" x14ac:dyDescent="0.3">
      <c r="B79" s="256" t="s">
        <v>16</v>
      </c>
      <c r="C79" s="257"/>
      <c r="D79" s="257"/>
      <c r="E79" s="257"/>
      <c r="F79" s="257"/>
      <c r="G79" s="257"/>
    </row>
    <row r="80" spans="2:9" s="6" customFormat="1" hidden="1" x14ac:dyDescent="0.25"/>
    <row r="83" spans="2:18" x14ac:dyDescent="0.25">
      <c r="B83" t="s">
        <v>258</v>
      </c>
    </row>
    <row r="86" spans="2:18" s="54" customFormat="1" ht="18.75" x14ac:dyDescent="0.3">
      <c r="B86" s="54" t="s">
        <v>39</v>
      </c>
      <c r="E86" s="80"/>
      <c r="F86" s="80"/>
      <c r="G86" s="80"/>
    </row>
    <row r="87" spans="2:18" s="55" customFormat="1" ht="18.75" x14ac:dyDescent="0.3">
      <c r="J87" s="54"/>
      <c r="K87" s="54"/>
      <c r="L87" s="54"/>
      <c r="M87" s="54"/>
      <c r="N87" s="54"/>
      <c r="O87" s="54"/>
      <c r="P87" s="54"/>
      <c r="Q87" s="54"/>
      <c r="R87" s="54"/>
    </row>
    <row r="88" spans="2:18" ht="15.75" thickBot="1" x14ac:dyDescent="0.3"/>
    <row r="89" spans="2:18" ht="33" customHeight="1" thickBot="1" x14ac:dyDescent="0.3">
      <c r="I89" s="15" t="s">
        <v>40</v>
      </c>
      <c r="J89" s="15" t="s">
        <v>41</v>
      </c>
      <c r="M89" s="15" t="s">
        <v>61</v>
      </c>
    </row>
    <row r="90" spans="2:18" ht="15.75" thickTop="1" x14ac:dyDescent="0.25">
      <c r="I90" s="5" t="s">
        <v>43</v>
      </c>
      <c r="J90" s="91">
        <f>G15*(-1)</f>
        <v>14427647.339999996</v>
      </c>
      <c r="M90" s="91">
        <f>J15</f>
        <v>-27535422.819999997</v>
      </c>
    </row>
    <row r="91" spans="2:18" ht="15.75" thickBot="1" x14ac:dyDescent="0.3">
      <c r="I91" s="5" t="s">
        <v>42</v>
      </c>
      <c r="J91" s="91">
        <f>G57*(-1)</f>
        <v>67747649.199999988</v>
      </c>
      <c r="M91" s="91">
        <f>J57</f>
        <v>-106871664.19999999</v>
      </c>
    </row>
    <row r="92" spans="2:18" ht="22.5" customHeight="1" thickBot="1" x14ac:dyDescent="0.3">
      <c r="I92" s="15" t="s">
        <v>2</v>
      </c>
      <c r="J92" s="90">
        <f>SUM(J90:J91)</f>
        <v>82175296.539999992</v>
      </c>
      <c r="M92" s="90">
        <f>SUM(M90:M91)</f>
        <v>-134407087.01999998</v>
      </c>
    </row>
    <row r="93" spans="2:18" ht="15.75" thickTop="1" x14ac:dyDescent="0.25"/>
  </sheetData>
  <sheetProtection algorithmName="SHA-512" hashValue="YXpZNUe31Bcviedmo0Rf4fS3L1zetGPg0cJZsoHr5QgRgOoQJ1V9UNjrpAbKhOkHkyTvQsj+Q60pitKU5xUMVw==" saltValue="pJ8MfpwwCPOx76SDUB3Tdw==" spinCount="100000" sheet="1" objects="1" scenarios="1"/>
  <mergeCells count="8">
    <mergeCell ref="B78:E78"/>
    <mergeCell ref="B79:G79"/>
    <mergeCell ref="B37:E37"/>
    <mergeCell ref="B38:G38"/>
    <mergeCell ref="B42:E42"/>
    <mergeCell ref="B43:G43"/>
    <mergeCell ref="B72:E72"/>
    <mergeCell ref="B73:G7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10"/>
  <sheetViews>
    <sheetView workbookViewId="0">
      <selection activeCell="C8" sqref="C8:C19"/>
    </sheetView>
  </sheetViews>
  <sheetFormatPr defaultRowHeight="15" x14ac:dyDescent="0.25"/>
  <cols>
    <col min="1" max="1" width="6.140625" customWidth="1"/>
    <col min="2" max="3" width="12.42578125" customWidth="1"/>
    <col min="4" max="4" width="99.140625" customWidth="1"/>
    <col min="5" max="5" width="80.42578125" customWidth="1"/>
    <col min="6" max="6" width="26.85546875" customWidth="1"/>
  </cols>
  <sheetData>
    <row r="2" spans="2:23" s="240" customFormat="1" ht="20.25" x14ac:dyDescent="0.3">
      <c r="B2" s="240" t="s">
        <v>262</v>
      </c>
      <c r="C2" s="239"/>
      <c r="O2" s="239"/>
      <c r="P2" s="239"/>
      <c r="Q2" s="239"/>
      <c r="R2" s="239"/>
      <c r="S2" s="239"/>
      <c r="T2" s="239"/>
      <c r="U2" s="239"/>
      <c r="V2" s="239"/>
      <c r="W2" s="239"/>
    </row>
    <row r="3" spans="2:23" ht="24" customHeight="1" x14ac:dyDescent="0.25"/>
    <row r="4" spans="2:23" ht="18.75" x14ac:dyDescent="0.3">
      <c r="B4" s="55" t="s">
        <v>151</v>
      </c>
    </row>
    <row r="6" spans="2:23" x14ac:dyDescent="0.25">
      <c r="B6" s="142" t="s">
        <v>152</v>
      </c>
      <c r="C6" s="143"/>
      <c r="D6" s="144" t="s">
        <v>153</v>
      </c>
      <c r="E6" s="145" t="s">
        <v>154</v>
      </c>
      <c r="F6" s="145" t="s">
        <v>155</v>
      </c>
    </row>
    <row r="7" spans="2:23" x14ac:dyDescent="0.25">
      <c r="F7" s="146"/>
    </row>
    <row r="8" spans="2:23" x14ac:dyDescent="0.25">
      <c r="B8" s="147"/>
      <c r="C8" s="266" t="s">
        <v>156</v>
      </c>
      <c r="D8" s="148" t="s">
        <v>157</v>
      </c>
      <c r="E8" s="149" t="s">
        <v>158</v>
      </c>
      <c r="F8" s="150" t="s">
        <v>159</v>
      </c>
    </row>
    <row r="9" spans="2:23" x14ac:dyDescent="0.25">
      <c r="C9" s="267"/>
      <c r="D9" s="148" t="s">
        <v>160</v>
      </c>
      <c r="E9" s="149" t="s">
        <v>161</v>
      </c>
      <c r="F9" s="150" t="s">
        <v>159</v>
      </c>
    </row>
    <row r="10" spans="2:23" x14ac:dyDescent="0.25">
      <c r="C10" s="267"/>
      <c r="D10" s="151" t="s">
        <v>162</v>
      </c>
      <c r="E10" s="152" t="s">
        <v>163</v>
      </c>
      <c r="F10" s="150" t="s">
        <v>159</v>
      </c>
    </row>
    <row r="11" spans="2:23" x14ac:dyDescent="0.25">
      <c r="C11" s="267"/>
      <c r="D11" s="151" t="s">
        <v>164</v>
      </c>
      <c r="E11" s="152" t="s">
        <v>165</v>
      </c>
      <c r="F11" s="150" t="s">
        <v>159</v>
      </c>
    </row>
    <row r="12" spans="2:23" x14ac:dyDescent="0.25">
      <c r="C12" s="267"/>
      <c r="D12" s="153" t="s">
        <v>166</v>
      </c>
      <c r="E12" s="154" t="s">
        <v>167</v>
      </c>
      <c r="F12" s="155" t="s">
        <v>168</v>
      </c>
    </row>
    <row r="13" spans="2:23" x14ac:dyDescent="0.25">
      <c r="C13" s="267"/>
      <c r="D13" s="153" t="s">
        <v>169</v>
      </c>
      <c r="E13" s="154" t="s">
        <v>167</v>
      </c>
      <c r="F13" s="155" t="s">
        <v>168</v>
      </c>
    </row>
    <row r="14" spans="2:23" x14ac:dyDescent="0.25">
      <c r="C14" s="267"/>
      <c r="D14" s="153" t="s">
        <v>170</v>
      </c>
      <c r="E14" s="154" t="s">
        <v>167</v>
      </c>
      <c r="F14" s="155" t="s">
        <v>168</v>
      </c>
    </row>
    <row r="15" spans="2:23" x14ac:dyDescent="0.25">
      <c r="C15" s="267"/>
      <c r="D15" s="153" t="s">
        <v>171</v>
      </c>
      <c r="E15" s="154" t="s">
        <v>167</v>
      </c>
      <c r="F15" s="155" t="s">
        <v>168</v>
      </c>
    </row>
    <row r="16" spans="2:23" x14ac:dyDescent="0.25">
      <c r="C16" s="267"/>
      <c r="D16" s="153" t="s">
        <v>172</v>
      </c>
      <c r="E16" s="154" t="s">
        <v>167</v>
      </c>
      <c r="F16" s="155" t="s">
        <v>168</v>
      </c>
    </row>
    <row r="17" spans="2:6" x14ac:dyDescent="0.25">
      <c r="C17" s="267"/>
      <c r="D17" s="153" t="s">
        <v>173</v>
      </c>
      <c r="E17" s="154" t="s">
        <v>174</v>
      </c>
      <c r="F17" s="155" t="s">
        <v>168</v>
      </c>
    </row>
    <row r="18" spans="2:6" x14ac:dyDescent="0.25">
      <c r="C18" s="267"/>
      <c r="D18" s="153" t="s">
        <v>175</v>
      </c>
      <c r="E18" s="154" t="s">
        <v>167</v>
      </c>
      <c r="F18" s="155" t="s">
        <v>168</v>
      </c>
    </row>
    <row r="19" spans="2:6" x14ac:dyDescent="0.25">
      <c r="C19" s="267"/>
      <c r="D19" s="148" t="s">
        <v>176</v>
      </c>
      <c r="E19" s="149" t="s">
        <v>177</v>
      </c>
      <c r="F19" s="150" t="s">
        <v>159</v>
      </c>
    </row>
    <row r="20" spans="2:6" x14ac:dyDescent="0.25">
      <c r="D20" s="146"/>
      <c r="E20" s="146"/>
    </row>
    <row r="21" spans="2:6" x14ac:dyDescent="0.25">
      <c r="B21" s="156"/>
      <c r="C21" s="266" t="s">
        <v>178</v>
      </c>
      <c r="D21" s="157" t="s">
        <v>179</v>
      </c>
      <c r="E21" s="158" t="s">
        <v>180</v>
      </c>
      <c r="F21" s="159" t="s">
        <v>181</v>
      </c>
    </row>
    <row r="22" spans="2:6" x14ac:dyDescent="0.25">
      <c r="C22" s="267"/>
      <c r="D22" s="160" t="s">
        <v>182</v>
      </c>
      <c r="E22" s="161" t="s">
        <v>183</v>
      </c>
      <c r="F22" s="150" t="s">
        <v>159</v>
      </c>
    </row>
    <row r="23" spans="2:6" x14ac:dyDescent="0.25">
      <c r="C23" s="267"/>
      <c r="D23" s="160" t="s">
        <v>184</v>
      </c>
      <c r="E23" s="161" t="s">
        <v>185</v>
      </c>
      <c r="F23" s="150" t="s">
        <v>159</v>
      </c>
    </row>
    <row r="24" spans="2:6" x14ac:dyDescent="0.25">
      <c r="C24" s="267"/>
      <c r="D24" s="162" t="s">
        <v>186</v>
      </c>
      <c r="E24" s="163" t="s">
        <v>187</v>
      </c>
      <c r="F24" s="150" t="s">
        <v>159</v>
      </c>
    </row>
    <row r="25" spans="2:6" x14ac:dyDescent="0.25">
      <c r="D25" s="164"/>
      <c r="E25" s="165"/>
      <c r="F25" s="166"/>
    </row>
    <row r="26" spans="2:6" x14ac:dyDescent="0.25">
      <c r="B26" s="142" t="s">
        <v>188</v>
      </c>
      <c r="C26" s="143"/>
      <c r="D26" s="167" t="s">
        <v>189</v>
      </c>
      <c r="E26" s="145" t="s">
        <v>154</v>
      </c>
      <c r="F26" s="145" t="s">
        <v>155</v>
      </c>
    </row>
    <row r="27" spans="2:6" x14ac:dyDescent="0.25">
      <c r="B27" s="147"/>
      <c r="C27" s="168"/>
      <c r="D27" s="147"/>
      <c r="E27" s="147"/>
      <c r="F27" s="169"/>
    </row>
    <row r="28" spans="2:6" x14ac:dyDescent="0.25">
      <c r="C28" s="265" t="s">
        <v>156</v>
      </c>
      <c r="D28" s="170" t="s">
        <v>190</v>
      </c>
      <c r="E28" s="171" t="s">
        <v>191</v>
      </c>
      <c r="F28" s="155" t="s">
        <v>168</v>
      </c>
    </row>
    <row r="29" spans="2:6" x14ac:dyDescent="0.25">
      <c r="C29" s="265"/>
      <c r="D29" s="172" t="s">
        <v>192</v>
      </c>
      <c r="E29" s="171" t="s">
        <v>191</v>
      </c>
      <c r="F29" s="155" t="s">
        <v>168</v>
      </c>
    </row>
    <row r="30" spans="2:6" x14ac:dyDescent="0.25">
      <c r="C30" s="265"/>
      <c r="D30" s="173" t="s">
        <v>193</v>
      </c>
      <c r="E30" s="171" t="s">
        <v>194</v>
      </c>
      <c r="F30" s="155" t="s">
        <v>168</v>
      </c>
    </row>
    <row r="31" spans="2:6" x14ac:dyDescent="0.25">
      <c r="C31" s="265"/>
      <c r="D31" s="173" t="s">
        <v>195</v>
      </c>
      <c r="E31" s="171" t="s">
        <v>191</v>
      </c>
      <c r="F31" s="155" t="s">
        <v>168</v>
      </c>
    </row>
    <row r="32" spans="2:6" x14ac:dyDescent="0.25">
      <c r="C32" s="265"/>
      <c r="D32" s="173" t="s">
        <v>196</v>
      </c>
      <c r="E32" s="171" t="s">
        <v>191</v>
      </c>
      <c r="F32" s="155" t="s">
        <v>168</v>
      </c>
    </row>
    <row r="33" spans="2:6" x14ac:dyDescent="0.25">
      <c r="C33" s="265"/>
      <c r="D33" s="174" t="s">
        <v>197</v>
      </c>
      <c r="E33" s="175" t="s">
        <v>198</v>
      </c>
      <c r="F33" s="150" t="s">
        <v>159</v>
      </c>
    </row>
    <row r="34" spans="2:6" x14ac:dyDescent="0.25">
      <c r="C34" s="265"/>
      <c r="D34" s="160" t="s">
        <v>199</v>
      </c>
      <c r="E34" s="176" t="s">
        <v>200</v>
      </c>
      <c r="F34" s="150" t="s">
        <v>159</v>
      </c>
    </row>
    <row r="35" spans="2:6" x14ac:dyDescent="0.25">
      <c r="B35" s="156"/>
      <c r="C35" s="168"/>
      <c r="D35" s="156"/>
      <c r="E35" s="177"/>
      <c r="F35" s="177"/>
    </row>
    <row r="36" spans="2:6" x14ac:dyDescent="0.25">
      <c r="C36" s="265" t="s">
        <v>178</v>
      </c>
      <c r="D36" s="178" t="s">
        <v>201</v>
      </c>
      <c r="E36" s="158" t="s">
        <v>202</v>
      </c>
      <c r="F36" s="159" t="s">
        <v>181</v>
      </c>
    </row>
    <row r="37" spans="2:6" x14ac:dyDescent="0.25">
      <c r="C37" s="265"/>
      <c r="D37" s="160" t="s">
        <v>203</v>
      </c>
      <c r="E37" s="176" t="s">
        <v>204</v>
      </c>
      <c r="F37" s="150" t="s">
        <v>159</v>
      </c>
    </row>
    <row r="38" spans="2:6" x14ac:dyDescent="0.25">
      <c r="C38" s="5"/>
      <c r="D38" s="179"/>
      <c r="F38" s="180"/>
    </row>
    <row r="39" spans="2:6" x14ac:dyDescent="0.25">
      <c r="B39" s="142" t="s">
        <v>205</v>
      </c>
      <c r="C39" s="143"/>
      <c r="D39" s="167" t="s">
        <v>206</v>
      </c>
      <c r="E39" s="145" t="s">
        <v>154</v>
      </c>
      <c r="F39" s="145" t="s">
        <v>155</v>
      </c>
    </row>
    <row r="40" spans="2:6" x14ac:dyDescent="0.25">
      <c r="B40" s="147"/>
      <c r="C40" s="181"/>
      <c r="D40" s="147"/>
      <c r="E40" s="147"/>
      <c r="F40" s="169"/>
    </row>
    <row r="41" spans="2:6" x14ac:dyDescent="0.25">
      <c r="C41" s="265" t="s">
        <v>156</v>
      </c>
      <c r="D41" s="170" t="s">
        <v>190</v>
      </c>
      <c r="E41" s="171" t="s">
        <v>191</v>
      </c>
      <c r="F41" s="182" t="s">
        <v>168</v>
      </c>
    </row>
    <row r="42" spans="2:6" x14ac:dyDescent="0.25">
      <c r="C42" s="265"/>
      <c r="D42" s="172" t="s">
        <v>192</v>
      </c>
      <c r="E42" s="171" t="s">
        <v>191</v>
      </c>
      <c r="F42" s="182" t="s">
        <v>168</v>
      </c>
    </row>
    <row r="43" spans="2:6" x14ac:dyDescent="0.25">
      <c r="C43" s="183"/>
      <c r="D43" s="172" t="s">
        <v>207</v>
      </c>
      <c r="E43" s="171" t="s">
        <v>191</v>
      </c>
      <c r="F43" s="182" t="s">
        <v>168</v>
      </c>
    </row>
    <row r="44" spans="2:6" x14ac:dyDescent="0.25">
      <c r="C44" s="183"/>
      <c r="D44" s="172" t="s">
        <v>208</v>
      </c>
      <c r="E44" s="171" t="s">
        <v>209</v>
      </c>
      <c r="F44" s="182" t="s">
        <v>168</v>
      </c>
    </row>
    <row r="45" spans="2:6" x14ac:dyDescent="0.25">
      <c r="D45" s="146"/>
      <c r="E45" s="146"/>
    </row>
    <row r="46" spans="2:6" x14ac:dyDescent="0.25">
      <c r="B46" s="156"/>
      <c r="C46" s="168" t="s">
        <v>178</v>
      </c>
      <c r="D46" s="184" t="s">
        <v>210</v>
      </c>
      <c r="E46" s="163" t="s">
        <v>187</v>
      </c>
      <c r="F46" s="150" t="s">
        <v>159</v>
      </c>
    </row>
    <row r="47" spans="2:6" x14ac:dyDescent="0.25">
      <c r="D47" s="185"/>
      <c r="E47" s="186"/>
      <c r="F47" s="186"/>
    </row>
    <row r="48" spans="2:6" x14ac:dyDescent="0.25">
      <c r="B48" s="142" t="s">
        <v>211</v>
      </c>
      <c r="C48" s="143"/>
      <c r="D48" s="167" t="s">
        <v>212</v>
      </c>
      <c r="E48" s="145" t="s">
        <v>154</v>
      </c>
      <c r="F48" s="145" t="s">
        <v>155</v>
      </c>
    </row>
    <row r="49" spans="2:6" x14ac:dyDescent="0.25">
      <c r="B49" s="187"/>
      <c r="C49" s="188"/>
      <c r="D49" s="187"/>
      <c r="E49" s="187"/>
      <c r="F49" s="189"/>
    </row>
    <row r="50" spans="2:6" x14ac:dyDescent="0.25">
      <c r="B50" s="6"/>
      <c r="C50" s="264" t="s">
        <v>156</v>
      </c>
      <c r="D50" s="190" t="s">
        <v>190</v>
      </c>
      <c r="E50" s="191" t="s">
        <v>191</v>
      </c>
      <c r="F50" s="155" t="s">
        <v>168</v>
      </c>
    </row>
    <row r="51" spans="2:6" x14ac:dyDescent="0.25">
      <c r="B51" s="6"/>
      <c r="C51" s="264"/>
      <c r="D51" s="192" t="s">
        <v>192</v>
      </c>
      <c r="E51" s="191" t="s">
        <v>191</v>
      </c>
      <c r="F51" s="155" t="s">
        <v>168</v>
      </c>
    </row>
    <row r="52" spans="2:6" x14ac:dyDescent="0.25">
      <c r="B52" s="6"/>
      <c r="C52" s="264"/>
      <c r="D52" s="192" t="s">
        <v>213</v>
      </c>
      <c r="E52" s="191" t="s">
        <v>191</v>
      </c>
      <c r="F52" s="155" t="s">
        <v>168</v>
      </c>
    </row>
    <row r="53" spans="2:6" x14ac:dyDescent="0.25">
      <c r="B53" s="6"/>
      <c r="C53" s="193"/>
      <c r="D53" s="192" t="s">
        <v>214</v>
      </c>
      <c r="E53" s="191" t="s">
        <v>191</v>
      </c>
      <c r="F53" s="155" t="s">
        <v>168</v>
      </c>
    </row>
    <row r="54" spans="2:6" x14ac:dyDescent="0.25">
      <c r="B54" s="6"/>
      <c r="C54" s="193"/>
      <c r="D54" s="192" t="s">
        <v>215</v>
      </c>
      <c r="E54" s="191" t="s">
        <v>191</v>
      </c>
      <c r="F54" s="155" t="s">
        <v>168</v>
      </c>
    </row>
    <row r="55" spans="2:6" x14ac:dyDescent="0.25">
      <c r="B55" s="6"/>
      <c r="C55" s="193"/>
      <c r="D55" s="192" t="s">
        <v>216</v>
      </c>
      <c r="E55" s="191" t="s">
        <v>158</v>
      </c>
      <c r="F55" s="155" t="s">
        <v>168</v>
      </c>
    </row>
    <row r="56" spans="2:6" x14ac:dyDescent="0.25">
      <c r="B56" s="6"/>
      <c r="C56" s="6"/>
      <c r="D56" s="194"/>
      <c r="E56" s="194"/>
      <c r="F56" s="6"/>
    </row>
    <row r="57" spans="2:6" x14ac:dyDescent="0.25">
      <c r="B57" s="195"/>
      <c r="C57" s="196" t="s">
        <v>178</v>
      </c>
      <c r="D57" s="195"/>
      <c r="E57" s="195"/>
      <c r="F57" s="195"/>
    </row>
    <row r="58" spans="2:6" s="6" customFormat="1" x14ac:dyDescent="0.25">
      <c r="D58" s="185"/>
      <c r="E58" s="186"/>
      <c r="F58" s="186"/>
    </row>
    <row r="59" spans="2:6" x14ac:dyDescent="0.25">
      <c r="B59" s="142" t="s">
        <v>217</v>
      </c>
      <c r="C59" s="143"/>
      <c r="D59" s="167" t="s">
        <v>3</v>
      </c>
      <c r="E59" s="145" t="s">
        <v>154</v>
      </c>
      <c r="F59" s="145" t="s">
        <v>155</v>
      </c>
    </row>
    <row r="60" spans="2:6" x14ac:dyDescent="0.25">
      <c r="F60" s="146"/>
    </row>
    <row r="61" spans="2:6" x14ac:dyDescent="0.25">
      <c r="B61" s="147"/>
      <c r="C61" s="181"/>
      <c r="D61" s="147"/>
      <c r="E61" s="147"/>
      <c r="F61" s="169"/>
    </row>
    <row r="62" spans="2:6" x14ac:dyDescent="0.25">
      <c r="B62" s="6"/>
      <c r="C62" s="264" t="s">
        <v>156</v>
      </c>
      <c r="D62" s="190" t="s">
        <v>190</v>
      </c>
      <c r="E62" s="191" t="s">
        <v>191</v>
      </c>
      <c r="F62" s="155" t="s">
        <v>168</v>
      </c>
    </row>
    <row r="63" spans="2:6" x14ac:dyDescent="0.25">
      <c r="B63" s="6"/>
      <c r="C63" s="265"/>
      <c r="D63" s="192" t="s">
        <v>192</v>
      </c>
      <c r="E63" s="191" t="s">
        <v>191</v>
      </c>
      <c r="F63" s="155" t="s">
        <v>168</v>
      </c>
    </row>
    <row r="64" spans="2:6" x14ac:dyDescent="0.25">
      <c r="B64" s="6"/>
      <c r="C64" s="265"/>
      <c r="D64" s="192" t="s">
        <v>218</v>
      </c>
      <c r="E64" s="191" t="s">
        <v>191</v>
      </c>
      <c r="F64" s="155" t="s">
        <v>168</v>
      </c>
    </row>
    <row r="65" spans="2:6" x14ac:dyDescent="0.25">
      <c r="B65" s="6"/>
      <c r="C65" s="265"/>
      <c r="D65" s="192" t="s">
        <v>219</v>
      </c>
      <c r="E65" s="152" t="s">
        <v>220</v>
      </c>
      <c r="F65" s="150" t="s">
        <v>159</v>
      </c>
    </row>
    <row r="66" spans="2:6" x14ac:dyDescent="0.25">
      <c r="B66" s="6"/>
      <c r="C66" s="265"/>
      <c r="D66" s="192" t="s">
        <v>221</v>
      </c>
      <c r="E66" s="152" t="s">
        <v>222</v>
      </c>
      <c r="F66" s="150" t="s">
        <v>159</v>
      </c>
    </row>
    <row r="67" spans="2:6" x14ac:dyDescent="0.25">
      <c r="B67" s="6"/>
      <c r="C67" s="197"/>
      <c r="D67" s="192"/>
      <c r="E67" s="192"/>
      <c r="F67" s="155"/>
    </row>
    <row r="68" spans="2:6" x14ac:dyDescent="0.25">
      <c r="B68" s="6"/>
      <c r="C68" s="6"/>
      <c r="D68" s="194"/>
      <c r="E68" s="194"/>
      <c r="F68" s="6"/>
    </row>
    <row r="69" spans="2:6" x14ac:dyDescent="0.25">
      <c r="B69" s="195"/>
      <c r="C69" s="196" t="s">
        <v>178</v>
      </c>
      <c r="D69" s="195"/>
      <c r="E69" s="195"/>
      <c r="F69" s="195"/>
    </row>
    <row r="70" spans="2:6" x14ac:dyDescent="0.25">
      <c r="B70" s="195"/>
      <c r="C70" s="188"/>
      <c r="D70" s="198"/>
      <c r="E70" s="152"/>
      <c r="F70" s="195"/>
    </row>
    <row r="71" spans="2:6" x14ac:dyDescent="0.25">
      <c r="B71" s="142" t="s">
        <v>223</v>
      </c>
      <c r="C71" s="143"/>
      <c r="D71" s="167" t="s">
        <v>4</v>
      </c>
      <c r="E71" s="145" t="s">
        <v>154</v>
      </c>
      <c r="F71" s="145" t="s">
        <v>155</v>
      </c>
    </row>
    <row r="72" spans="2:6" x14ac:dyDescent="0.25">
      <c r="B72" s="147"/>
      <c r="C72" s="181"/>
      <c r="D72" s="147"/>
      <c r="F72" s="169"/>
    </row>
    <row r="73" spans="2:6" x14ac:dyDescent="0.25">
      <c r="C73" s="265" t="s">
        <v>156</v>
      </c>
      <c r="D73" s="170" t="s">
        <v>224</v>
      </c>
      <c r="E73" s="199" t="s">
        <v>225</v>
      </c>
      <c r="F73" s="182" t="s">
        <v>168</v>
      </c>
    </row>
    <row r="74" spans="2:6" x14ac:dyDescent="0.25">
      <c r="C74" s="265"/>
      <c r="D74" s="170" t="s">
        <v>226</v>
      </c>
      <c r="E74" s="199" t="s">
        <v>227</v>
      </c>
      <c r="F74" s="182" t="s">
        <v>168</v>
      </c>
    </row>
    <row r="75" spans="2:6" x14ac:dyDescent="0.25">
      <c r="C75" s="183"/>
      <c r="D75" s="170" t="s">
        <v>228</v>
      </c>
      <c r="E75" s="199" t="s">
        <v>227</v>
      </c>
      <c r="F75" s="182" t="s">
        <v>168</v>
      </c>
    </row>
    <row r="76" spans="2:6" x14ac:dyDescent="0.25">
      <c r="C76" s="183"/>
      <c r="D76" s="170" t="s">
        <v>192</v>
      </c>
      <c r="E76" s="199" t="s">
        <v>227</v>
      </c>
      <c r="F76" s="182" t="s">
        <v>168</v>
      </c>
    </row>
    <row r="77" spans="2:6" x14ac:dyDescent="0.25">
      <c r="C77" s="183"/>
      <c r="D77" s="170" t="s">
        <v>229</v>
      </c>
      <c r="E77" s="152" t="s">
        <v>222</v>
      </c>
      <c r="F77" s="150" t="s">
        <v>159</v>
      </c>
    </row>
    <row r="78" spans="2:6" x14ac:dyDescent="0.25">
      <c r="D78" s="170"/>
      <c r="E78" s="199"/>
      <c r="F78" s="182"/>
    </row>
    <row r="79" spans="2:6" x14ac:dyDescent="0.25">
      <c r="C79" s="266" t="s">
        <v>178</v>
      </c>
      <c r="D79" s="200" t="s">
        <v>230</v>
      </c>
      <c r="E79" s="201" t="s">
        <v>231</v>
      </c>
      <c r="F79" s="202" t="s">
        <v>232</v>
      </c>
    </row>
    <row r="80" spans="2:6" x14ac:dyDescent="0.25">
      <c r="C80" s="267"/>
      <c r="D80" s="203" t="s">
        <v>233</v>
      </c>
      <c r="E80" s="152" t="s">
        <v>234</v>
      </c>
      <c r="F80" s="150" t="s">
        <v>159</v>
      </c>
    </row>
    <row r="81" spans="2:6" x14ac:dyDescent="0.25">
      <c r="D81" s="204"/>
    </row>
    <row r="82" spans="2:6" x14ac:dyDescent="0.25">
      <c r="B82" s="142" t="s">
        <v>235</v>
      </c>
      <c r="C82" s="143"/>
      <c r="D82" s="167" t="s">
        <v>236</v>
      </c>
      <c r="E82" s="143" t="s">
        <v>154</v>
      </c>
      <c r="F82" s="145" t="s">
        <v>155</v>
      </c>
    </row>
    <row r="84" spans="2:6" x14ac:dyDescent="0.25">
      <c r="B84" s="187"/>
      <c r="C84" s="196"/>
      <c r="D84" s="187"/>
      <c r="E84" s="192"/>
      <c r="F84" s="155"/>
    </row>
    <row r="85" spans="2:6" x14ac:dyDescent="0.25">
      <c r="B85" s="6"/>
      <c r="C85" s="264" t="s">
        <v>156</v>
      </c>
      <c r="D85" s="190" t="s">
        <v>237</v>
      </c>
      <c r="E85" s="191" t="s">
        <v>191</v>
      </c>
      <c r="F85" s="155" t="s">
        <v>168</v>
      </c>
    </row>
    <row r="86" spans="2:6" x14ac:dyDescent="0.25">
      <c r="B86" s="6"/>
      <c r="C86" s="264"/>
      <c r="D86" s="190" t="s">
        <v>238</v>
      </c>
      <c r="E86" s="191" t="s">
        <v>191</v>
      </c>
      <c r="F86" s="155" t="s">
        <v>168</v>
      </c>
    </row>
    <row r="87" spans="2:6" x14ac:dyDescent="0.25">
      <c r="B87" s="6"/>
      <c r="C87" s="8"/>
      <c r="D87" s="194"/>
      <c r="E87" s="205"/>
      <c r="F87" s="6"/>
    </row>
    <row r="88" spans="2:6" x14ac:dyDescent="0.25">
      <c r="B88" s="195"/>
      <c r="C88" s="196" t="s">
        <v>178</v>
      </c>
      <c r="D88" s="203" t="s">
        <v>239</v>
      </c>
      <c r="E88" s="152" t="s">
        <v>240</v>
      </c>
      <c r="F88" s="150" t="s">
        <v>159</v>
      </c>
    </row>
    <row r="89" spans="2:6" x14ac:dyDescent="0.25">
      <c r="B89" s="195"/>
      <c r="C89" s="196"/>
      <c r="D89" s="203" t="s">
        <v>241</v>
      </c>
      <c r="E89" s="152" t="s">
        <v>242</v>
      </c>
      <c r="F89" s="150" t="s">
        <v>159</v>
      </c>
    </row>
    <row r="90" spans="2:6" x14ac:dyDescent="0.25">
      <c r="B90" s="195"/>
      <c r="C90" s="196"/>
      <c r="D90" s="195"/>
      <c r="E90" s="206"/>
      <c r="F90" s="195"/>
    </row>
    <row r="91" spans="2:6" ht="12.6" customHeight="1" x14ac:dyDescent="0.25">
      <c r="D91" s="207"/>
      <c r="E91" s="208"/>
      <c r="F91" s="166"/>
    </row>
    <row r="92" spans="2:6" x14ac:dyDescent="0.25">
      <c r="B92" s="142" t="s">
        <v>243</v>
      </c>
      <c r="C92" s="143"/>
      <c r="D92" s="167" t="s">
        <v>244</v>
      </c>
      <c r="E92" s="145" t="s">
        <v>154</v>
      </c>
      <c r="F92" s="145" t="s">
        <v>155</v>
      </c>
    </row>
    <row r="93" spans="2:6" x14ac:dyDescent="0.25">
      <c r="B93" s="147"/>
      <c r="C93" s="181"/>
      <c r="D93" s="147"/>
      <c r="E93" s="209"/>
      <c r="F93" s="169"/>
    </row>
    <row r="94" spans="2:6" x14ac:dyDescent="0.25">
      <c r="C94" s="265" t="s">
        <v>156</v>
      </c>
      <c r="D94" s="170" t="s">
        <v>245</v>
      </c>
      <c r="E94" s="171" t="s">
        <v>191</v>
      </c>
      <c r="F94" s="182" t="s">
        <v>168</v>
      </c>
    </row>
    <row r="95" spans="2:6" x14ac:dyDescent="0.25">
      <c r="C95" s="265"/>
      <c r="D95" s="172" t="s">
        <v>246</v>
      </c>
      <c r="E95" s="171" t="s">
        <v>191</v>
      </c>
      <c r="F95" s="182" t="s">
        <v>168</v>
      </c>
    </row>
    <row r="96" spans="2:6" x14ac:dyDescent="0.25">
      <c r="C96" s="265"/>
      <c r="D96" s="172" t="s">
        <v>247</v>
      </c>
      <c r="E96" s="171" t="s">
        <v>248</v>
      </c>
      <c r="F96" s="182" t="s">
        <v>168</v>
      </c>
    </row>
    <row r="97" spans="2:6" x14ac:dyDescent="0.25">
      <c r="B97" s="156"/>
      <c r="D97" s="156"/>
      <c r="E97" s="156"/>
      <c r="F97" s="156"/>
    </row>
    <row r="98" spans="2:6" x14ac:dyDescent="0.25">
      <c r="C98" s="168" t="s">
        <v>178</v>
      </c>
      <c r="D98" s="207" t="s">
        <v>249</v>
      </c>
      <c r="E98" s="208" t="s">
        <v>202</v>
      </c>
      <c r="F98" s="208" t="s">
        <v>181</v>
      </c>
    </row>
    <row r="100" spans="2:6" x14ac:dyDescent="0.25">
      <c r="B100" s="142" t="s">
        <v>250</v>
      </c>
      <c r="C100" s="143"/>
      <c r="D100" s="167" t="s">
        <v>251</v>
      </c>
      <c r="E100" s="143" t="s">
        <v>154</v>
      </c>
      <c r="F100" s="145" t="s">
        <v>155</v>
      </c>
    </row>
    <row r="102" spans="2:6" x14ac:dyDescent="0.25">
      <c r="B102" s="147"/>
      <c r="C102" s="181"/>
      <c r="D102" s="147"/>
      <c r="E102" s="147"/>
      <c r="F102" s="169"/>
    </row>
    <row r="103" spans="2:6" x14ac:dyDescent="0.25">
      <c r="C103" s="265" t="s">
        <v>156</v>
      </c>
      <c r="D103" s="172" t="s">
        <v>252</v>
      </c>
      <c r="E103" s="171" t="s">
        <v>253</v>
      </c>
      <c r="F103" s="182" t="s">
        <v>168</v>
      </c>
    </row>
    <row r="104" spans="2:6" x14ac:dyDescent="0.25">
      <c r="C104" s="265"/>
      <c r="D104" s="172" t="s">
        <v>254</v>
      </c>
      <c r="E104" s="171" t="s">
        <v>158</v>
      </c>
      <c r="F104" s="182" t="s">
        <v>168</v>
      </c>
    </row>
    <row r="105" spans="2:6" x14ac:dyDescent="0.25">
      <c r="C105" s="265"/>
      <c r="D105" s="172" t="s">
        <v>255</v>
      </c>
      <c r="E105" s="171" t="s">
        <v>248</v>
      </c>
      <c r="F105" s="182" t="s">
        <v>168</v>
      </c>
    </row>
    <row r="106" spans="2:6" x14ac:dyDescent="0.25">
      <c r="B106" s="156"/>
      <c r="C106" s="181"/>
      <c r="D106" s="156"/>
      <c r="E106" s="156"/>
      <c r="F106" s="156"/>
    </row>
    <row r="107" spans="2:6" x14ac:dyDescent="0.25">
      <c r="C107" s="263" t="s">
        <v>178</v>
      </c>
      <c r="D107" s="207" t="s">
        <v>256</v>
      </c>
      <c r="E107" s="208" t="s">
        <v>202</v>
      </c>
      <c r="F107" s="208" t="s">
        <v>181</v>
      </c>
    </row>
    <row r="108" spans="2:6" x14ac:dyDescent="0.25">
      <c r="C108" s="263"/>
      <c r="D108" s="207" t="s">
        <v>257</v>
      </c>
      <c r="E108" s="208" t="s">
        <v>202</v>
      </c>
      <c r="F108" s="208" t="s">
        <v>181</v>
      </c>
    </row>
    <row r="109" spans="2:6" x14ac:dyDescent="0.25">
      <c r="D109" s="210"/>
      <c r="E109" s="180"/>
      <c r="F109" s="180"/>
    </row>
    <row r="110" spans="2:6" x14ac:dyDescent="0.25">
      <c r="D110" s="164"/>
      <c r="E110" s="165"/>
      <c r="F110" s="166"/>
    </row>
  </sheetData>
  <sheetProtection algorithmName="SHA-512" hashValue="keBHkIimyLHQKurHUC/X8HcV+XRvlHIYlQVJUSIigPLMQn/1e6cWKGMSBHxZQEbGgPdUggsZD09sR37X6cFn3g==" saltValue="+TYpddnDfxVwJN/JXIpYGQ==" spinCount="100000" sheet="1" objects="1" scenarios="1"/>
  <mergeCells count="13">
    <mergeCell ref="C50:C52"/>
    <mergeCell ref="C8:C19"/>
    <mergeCell ref="C21:C24"/>
    <mergeCell ref="C28:C34"/>
    <mergeCell ref="C36:C37"/>
    <mergeCell ref="C41:C42"/>
    <mergeCell ref="C107:C108"/>
    <mergeCell ref="C62:C66"/>
    <mergeCell ref="C73:C74"/>
    <mergeCell ref="C79:C80"/>
    <mergeCell ref="C85:C86"/>
    <mergeCell ref="C94:C96"/>
    <mergeCell ref="C103:C10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2"/>
  <sheetViews>
    <sheetView workbookViewId="0">
      <selection activeCell="C16" sqref="C16"/>
    </sheetView>
  </sheetViews>
  <sheetFormatPr defaultRowHeight="15" x14ac:dyDescent="0.25"/>
  <cols>
    <col min="1" max="1" width="8.28515625" customWidth="1"/>
    <col min="2" max="2" width="6.5703125" customWidth="1"/>
    <col min="3" max="3" width="84.5703125" customWidth="1"/>
    <col min="4" max="4" width="16.42578125" customWidth="1"/>
    <col min="5" max="5" width="48.5703125" hidden="1" customWidth="1"/>
  </cols>
  <sheetData>
    <row r="2" spans="2:23" s="240" customFormat="1" ht="20.25" x14ac:dyDescent="0.3">
      <c r="B2" s="239" t="s">
        <v>263</v>
      </c>
      <c r="N2" s="239"/>
      <c r="O2" s="239"/>
      <c r="P2" s="239"/>
      <c r="Q2" s="239"/>
      <c r="R2" s="239"/>
      <c r="S2" s="239"/>
      <c r="T2" s="239"/>
      <c r="U2" s="239"/>
      <c r="V2" s="239"/>
    </row>
    <row r="3" spans="2:23" s="53" customFormat="1" ht="18.75" x14ac:dyDescent="0.3">
      <c r="B3" s="52"/>
      <c r="O3" s="52"/>
      <c r="P3" s="52"/>
      <c r="Q3" s="52"/>
      <c r="R3" s="52"/>
      <c r="S3" s="52"/>
      <c r="T3" s="52"/>
      <c r="U3" s="52"/>
      <c r="V3" s="52"/>
      <c r="W3" s="52"/>
    </row>
    <row r="4" spans="2:23" ht="21" x14ac:dyDescent="0.35">
      <c r="B4" s="140" t="s">
        <v>264</v>
      </c>
    </row>
    <row r="5" spans="2:23" ht="15.75" thickBot="1" x14ac:dyDescent="0.3"/>
    <row r="6" spans="2:23" s="79" customFormat="1" ht="21.95" customHeight="1" thickBot="1" x14ac:dyDescent="0.3">
      <c r="B6" s="220"/>
      <c r="C6" s="221" t="s">
        <v>267</v>
      </c>
      <c r="D6" s="234" t="s">
        <v>32</v>
      </c>
      <c r="E6" s="223" t="s">
        <v>33</v>
      </c>
    </row>
    <row r="7" spans="2:23" x14ac:dyDescent="0.25">
      <c r="B7" s="211">
        <v>1</v>
      </c>
      <c r="C7" s="81" t="s">
        <v>72</v>
      </c>
      <c r="D7" s="212">
        <v>1400000</v>
      </c>
      <c r="E7" s="224" t="s">
        <v>82</v>
      </c>
    </row>
    <row r="8" spans="2:23" x14ac:dyDescent="0.25">
      <c r="B8" s="213">
        <v>2</v>
      </c>
      <c r="C8" s="141" t="s">
        <v>73</v>
      </c>
      <c r="D8" s="214">
        <v>720000</v>
      </c>
      <c r="E8" s="225" t="s">
        <v>82</v>
      </c>
    </row>
    <row r="9" spans="2:23" ht="28.5" x14ac:dyDescent="0.25">
      <c r="B9" s="228">
        <v>3</v>
      </c>
      <c r="C9" s="4" t="s">
        <v>75</v>
      </c>
      <c r="D9" s="229">
        <v>2100000</v>
      </c>
      <c r="E9" s="226" t="s">
        <v>83</v>
      </c>
    </row>
    <row r="10" spans="2:23" x14ac:dyDescent="0.25">
      <c r="B10" s="213">
        <v>4</v>
      </c>
      <c r="C10" s="141" t="s">
        <v>74</v>
      </c>
      <c r="D10" s="214">
        <v>162500</v>
      </c>
      <c r="E10" s="225" t="s">
        <v>82</v>
      </c>
    </row>
    <row r="11" spans="2:23" s="6" customFormat="1" x14ac:dyDescent="0.25">
      <c r="B11" s="215">
        <v>5</v>
      </c>
      <c r="C11" s="230" t="s">
        <v>76</v>
      </c>
      <c r="D11" s="216">
        <v>1650000</v>
      </c>
      <c r="E11" s="227" t="s">
        <v>82</v>
      </c>
    </row>
    <row r="12" spans="2:23" x14ac:dyDescent="0.25">
      <c r="B12" s="213">
        <v>6</v>
      </c>
      <c r="C12" s="141" t="s">
        <v>77</v>
      </c>
      <c r="D12" s="214">
        <v>60000</v>
      </c>
      <c r="E12" s="225" t="s">
        <v>82</v>
      </c>
    </row>
    <row r="13" spans="2:23" s="6" customFormat="1" x14ac:dyDescent="0.25">
      <c r="B13" s="215">
        <v>7</v>
      </c>
      <c r="C13" s="105" t="s">
        <v>78</v>
      </c>
      <c r="D13" s="216">
        <v>0</v>
      </c>
      <c r="E13" s="227" t="s">
        <v>84</v>
      </c>
    </row>
    <row r="14" spans="2:23" ht="28.5" x14ac:dyDescent="0.25">
      <c r="B14" s="213">
        <v>8</v>
      </c>
      <c r="C14" s="141" t="s">
        <v>79</v>
      </c>
      <c r="D14" s="214">
        <v>0</v>
      </c>
      <c r="E14" s="225"/>
    </row>
    <row r="15" spans="2:23" x14ac:dyDescent="0.25">
      <c r="B15" s="228">
        <v>9</v>
      </c>
      <c r="C15" s="4" t="s">
        <v>80</v>
      </c>
      <c r="D15" s="216">
        <v>0</v>
      </c>
      <c r="E15" s="226" t="s">
        <v>83</v>
      </c>
    </row>
    <row r="16" spans="2:23" ht="29.25" thickBot="1" x14ac:dyDescent="0.3">
      <c r="B16" s="231">
        <v>10</v>
      </c>
      <c r="C16" s="232" t="s">
        <v>81</v>
      </c>
      <c r="D16" s="233">
        <v>0</v>
      </c>
      <c r="E16" s="225" t="s">
        <v>85</v>
      </c>
    </row>
    <row r="17" spans="2:4" ht="15.75" thickBot="1" x14ac:dyDescent="0.3">
      <c r="D17" s="1"/>
    </row>
    <row r="18" spans="2:4" ht="20.100000000000001" customHeight="1" thickBot="1" x14ac:dyDescent="0.3">
      <c r="C18" s="221" t="s">
        <v>268</v>
      </c>
      <c r="D18" s="222">
        <f>SUM(D7:D16)</f>
        <v>6092500</v>
      </c>
    </row>
    <row r="20" spans="2:4" x14ac:dyDescent="0.25">
      <c r="C20" t="s">
        <v>259</v>
      </c>
    </row>
    <row r="22" spans="2:4" ht="18.75" x14ac:dyDescent="0.3">
      <c r="B22" s="54"/>
      <c r="C22" s="54"/>
    </row>
  </sheetData>
  <sheetProtection algorithmName="SHA-512" hashValue="CpoRjMa035EoOVKeWJ2FGNHrt553o3BqN8WjXyXm9pPTe0z1CYq7Lovs0m/wcqnMKFvAUzjayMEOaUcQEwwdIA==" saltValue="rE0uLN54VW279u+48s2cC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
  <sheetViews>
    <sheetView workbookViewId="0">
      <selection activeCell="C22" sqref="C22"/>
    </sheetView>
  </sheetViews>
  <sheetFormatPr defaultRowHeight="15" x14ac:dyDescent="0.25"/>
  <cols>
    <col min="1" max="1" width="4.42578125" customWidth="1"/>
    <col min="2" max="2" width="6.5703125" customWidth="1"/>
    <col min="3" max="3" width="86.5703125" customWidth="1"/>
    <col min="4" max="4" width="16.42578125" customWidth="1"/>
  </cols>
  <sheetData>
    <row r="2" spans="2:22" s="240" customFormat="1" ht="20.25" x14ac:dyDescent="0.3">
      <c r="B2" s="239" t="s">
        <v>265</v>
      </c>
      <c r="N2" s="239"/>
      <c r="O2" s="239"/>
      <c r="P2" s="239"/>
      <c r="Q2" s="239"/>
      <c r="R2" s="239"/>
      <c r="S2" s="239"/>
      <c r="T2" s="239"/>
      <c r="U2" s="239"/>
      <c r="V2" s="239"/>
    </row>
    <row r="3" spans="2:22" s="53" customFormat="1" ht="18.75" x14ac:dyDescent="0.3">
      <c r="B3" s="52"/>
      <c r="N3" s="52"/>
      <c r="O3" s="52"/>
      <c r="P3" s="52"/>
      <c r="Q3" s="52"/>
      <c r="R3" s="52"/>
      <c r="S3" s="52"/>
      <c r="T3" s="52"/>
      <c r="U3" s="52"/>
      <c r="V3" s="52"/>
    </row>
    <row r="4" spans="2:22" ht="15.75" thickBot="1" x14ac:dyDescent="0.3"/>
    <row r="5" spans="2:22" s="79" customFormat="1" ht="26.1" customHeight="1" thickBot="1" x14ac:dyDescent="0.3">
      <c r="B5" s="220"/>
      <c r="C5" s="221" t="s">
        <v>266</v>
      </c>
      <c r="D5" s="234" t="s">
        <v>32</v>
      </c>
    </row>
    <row r="6" spans="2:22" x14ac:dyDescent="0.25">
      <c r="B6" s="211">
        <v>1</v>
      </c>
      <c r="C6" s="81" t="s">
        <v>150</v>
      </c>
      <c r="D6" s="212">
        <v>9500000</v>
      </c>
    </row>
    <row r="7" spans="2:22" x14ac:dyDescent="0.25">
      <c r="B7" s="213">
        <v>2</v>
      </c>
      <c r="C7" s="141" t="s">
        <v>148</v>
      </c>
      <c r="D7" s="214">
        <v>0</v>
      </c>
    </row>
    <row r="8" spans="2:22" s="6" customFormat="1" x14ac:dyDescent="0.25">
      <c r="B8" s="215">
        <v>3</v>
      </c>
      <c r="C8" s="105" t="s">
        <v>149</v>
      </c>
      <c r="D8" s="216">
        <v>3249500</v>
      </c>
    </row>
    <row r="9" spans="2:22" x14ac:dyDescent="0.25">
      <c r="B9" s="213">
        <v>4</v>
      </c>
      <c r="C9" s="141" t="s">
        <v>146</v>
      </c>
      <c r="D9" s="214">
        <v>0</v>
      </c>
    </row>
    <row r="10" spans="2:22" s="6" customFormat="1" x14ac:dyDescent="0.25">
      <c r="B10" s="215">
        <v>5</v>
      </c>
      <c r="C10" s="105" t="s">
        <v>147</v>
      </c>
      <c r="D10" s="216">
        <v>0</v>
      </c>
    </row>
    <row r="11" spans="2:22" ht="28.5" x14ac:dyDescent="0.25">
      <c r="B11" s="213">
        <v>6</v>
      </c>
      <c r="C11" s="141" t="s">
        <v>1</v>
      </c>
      <c r="D11" s="214">
        <v>0</v>
      </c>
    </row>
    <row r="12" spans="2:22" s="6" customFormat="1" ht="15.75" thickBot="1" x14ac:dyDescent="0.3">
      <c r="B12" s="217">
        <v>7</v>
      </c>
      <c r="C12" s="218" t="s">
        <v>0</v>
      </c>
      <c r="D12" s="219">
        <f>'A 2.4. COST VLEmissions'!D18</f>
        <v>6092500</v>
      </c>
    </row>
    <row r="13" spans="2:22" ht="15.75" thickBot="1" x14ac:dyDescent="0.3">
      <c r="D13" s="1"/>
    </row>
    <row r="14" spans="2:22" ht="24" customHeight="1" thickBot="1" x14ac:dyDescent="0.3">
      <c r="C14" s="221" t="s">
        <v>2</v>
      </c>
      <c r="D14" s="222">
        <f>SUM(D6:D12)</f>
        <v>18842000</v>
      </c>
    </row>
  </sheetData>
  <sheetProtection algorithmName="SHA-512" hashValue="V+C8mCA7t7kr69XctnwQrq2aUkIASVuKaX8i9M6AIAd0fdFMcY+6BV/9LmglmhOGLMJCxA1jO5EpWyB3ue+BNg==" saltValue="8i3Uu6zOvh7scLDui7M5/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
  <sheetViews>
    <sheetView workbookViewId="0">
      <selection activeCell="E20" sqref="E19:E20"/>
    </sheetView>
  </sheetViews>
  <sheetFormatPr defaultRowHeight="15" x14ac:dyDescent="0.25"/>
  <cols>
    <col min="1" max="1" width="6.5703125" customWidth="1"/>
    <col min="2" max="2" width="62.85546875" customWidth="1"/>
    <col min="3" max="3" width="17.42578125" style="6" customWidth="1"/>
    <col min="4" max="10" width="9.140625" style="6"/>
  </cols>
  <sheetData>
    <row r="2" spans="2:22" s="240" customFormat="1" ht="20.25" x14ac:dyDescent="0.3">
      <c r="B2" s="239" t="s">
        <v>269</v>
      </c>
      <c r="N2" s="239"/>
      <c r="O2" s="239"/>
      <c r="P2" s="239"/>
      <c r="Q2" s="239"/>
      <c r="R2" s="239"/>
      <c r="S2" s="239"/>
      <c r="T2" s="239"/>
      <c r="U2" s="239"/>
      <c r="V2" s="239"/>
    </row>
    <row r="3" spans="2:22" s="53" customFormat="1" ht="18.75" x14ac:dyDescent="0.3">
      <c r="C3" s="52"/>
      <c r="D3" s="52"/>
      <c r="E3" s="52"/>
      <c r="F3" s="52"/>
      <c r="G3" s="52"/>
      <c r="H3" s="52"/>
      <c r="I3" s="52"/>
      <c r="J3" s="52"/>
    </row>
    <row r="4" spans="2:22" s="57" customFormat="1" ht="21.75" thickBot="1" x14ac:dyDescent="0.4">
      <c r="C4" s="56"/>
      <c r="D4" s="56"/>
      <c r="E4" s="56"/>
      <c r="F4" s="56"/>
      <c r="G4" s="56"/>
      <c r="H4" s="56"/>
      <c r="I4" s="56"/>
      <c r="J4" s="56"/>
    </row>
    <row r="5" spans="2:22" ht="33" customHeight="1" thickBot="1" x14ac:dyDescent="0.3">
      <c r="B5" s="101" t="s">
        <v>65</v>
      </c>
      <c r="C5" s="101" t="s">
        <v>272</v>
      </c>
    </row>
    <row r="6" spans="2:22" ht="15.75" thickTop="1" x14ac:dyDescent="0.25">
      <c r="B6" s="100" t="s">
        <v>68</v>
      </c>
      <c r="C6" s="91">
        <f>'A 2.2. BENEFIC AMB NOX PM10 '!J90</f>
        <v>14427647.339999996</v>
      </c>
    </row>
    <row r="7" spans="2:22" x14ac:dyDescent="0.25">
      <c r="B7" s="100" t="s">
        <v>69</v>
      </c>
      <c r="C7" s="91">
        <f>'A 2.2. BENEFIC AMB NOX PM10 '!J91</f>
        <v>67747649.199999988</v>
      </c>
    </row>
    <row r="8" spans="2:22" ht="15.75" thickBot="1" x14ac:dyDescent="0.3">
      <c r="B8" s="104" t="s">
        <v>64</v>
      </c>
      <c r="C8" s="102">
        <f>SUM(C6:C7)</f>
        <v>82175296.539999992</v>
      </c>
    </row>
    <row r="9" spans="2:22" ht="33" customHeight="1" thickBot="1" x14ac:dyDescent="0.3">
      <c r="B9" s="101" t="s">
        <v>270</v>
      </c>
      <c r="C9" s="101" t="s">
        <v>271</v>
      </c>
    </row>
    <row r="10" spans="2:22" ht="15.75" thickTop="1" x14ac:dyDescent="0.25">
      <c r="B10" s="100" t="s">
        <v>66</v>
      </c>
      <c r="C10" s="91">
        <f>'A 2.5. COST  DETERM NORMAT'!D14</f>
        <v>18842000</v>
      </c>
    </row>
    <row r="11" spans="2:22" x14ac:dyDescent="0.25">
      <c r="B11" s="100" t="s">
        <v>67</v>
      </c>
      <c r="C11" s="91">
        <v>0</v>
      </c>
    </row>
    <row r="12" spans="2:22" ht="15.75" thickBot="1" x14ac:dyDescent="0.3">
      <c r="B12" s="104" t="s">
        <v>70</v>
      </c>
      <c r="C12" s="102">
        <f>SUM(C10:C11)</f>
        <v>18842000</v>
      </c>
    </row>
    <row r="13" spans="2:22" ht="33" customHeight="1" thickBot="1" x14ac:dyDescent="0.3">
      <c r="B13" s="101" t="s">
        <v>71</v>
      </c>
      <c r="C13" s="103">
        <f>C8-C12</f>
        <v>63333296.539999992</v>
      </c>
    </row>
    <row r="14" spans="2:22" ht="15.75" thickTop="1" x14ac:dyDescent="0.25"/>
  </sheetData>
  <sheetProtection algorithmName="SHA-512" hashValue="1nn6d6maLvaaW82Tdijov4jyQeRvUzZ/6LE+MpyyB5iGscL45z0Uh0pA22apj43vdf3cn9cLlrrZ3mpEkF0RXA==" saltValue="ROPdRJh8sKrxbGa27MkpL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CA21857B63BD4C8056F78FA0DD052A" ma:contentTypeVersion="2" ma:contentTypeDescription="Crea un document nou" ma:contentTypeScope="" ma:versionID="a0a5cd9e018c11c53ca1b5226d799f6c">
  <xsd:schema xmlns:xsd="http://www.w3.org/2001/XMLSchema" xmlns:xs="http://www.w3.org/2001/XMLSchema" xmlns:p="http://schemas.microsoft.com/office/2006/metadata/properties" xmlns:ns2="43b235af-5f78-4847-a6b7-131f0e000202" targetNamespace="http://schemas.microsoft.com/office/2006/metadata/properties" ma:root="true" ma:fieldsID="f272c56b127d17f7fa888b0eb3cd8105" ns2:_="">
    <xsd:import namespace="43b235af-5f78-4847-a6b7-131f0e0002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235af-5f78-4847-a6b7-131f0e000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01DEA-A275-46C0-81E7-91B46070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235af-5f78-4847-a6b7-131f0e000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3B485-E92B-421C-878B-7BF474438E20}">
  <ds:schemaRefs>
    <ds:schemaRef ds:uri="http://purl.org/dc/elements/1.1/"/>
    <ds:schemaRef ds:uri="http://schemas.microsoft.com/office/2006/metadata/properties"/>
    <ds:schemaRef ds:uri="43b235af-5f78-4847-a6b7-131f0e000202"/>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D048095-0AB2-4E85-8214-60FEF4AF7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6</vt:i4>
      </vt:variant>
    </vt:vector>
  </HeadingPairs>
  <TitlesOfParts>
    <vt:vector size="6" baseType="lpstr">
      <vt:lpstr>A 2.1. BENEFICIS GLOBALS PLA</vt:lpstr>
      <vt:lpstr>A 2.2. BENEFIC AMB NOX PM10 </vt:lpstr>
      <vt:lpstr>A 2.3. BENEFICIS SOCIALS</vt:lpstr>
      <vt:lpstr>A 2.4. COST VLEmissions</vt:lpstr>
      <vt:lpstr>A 2.5. COST  DETERM NORMAT</vt:lpstr>
      <vt:lpstr>A 2.6 BALANÇ GLOBAL ECO-SOCIAL </vt:lpstr>
    </vt:vector>
  </TitlesOfParts>
  <Manager/>
  <Company>Generalitat de Catalunya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2. Memòria d'impacte social econòmic</dc:title>
  <dc:subject/>
  <dc:creator>Díaz Córdoba, Laura;Generalitat de Catalunya</dc:creator>
  <cp:keywords/>
  <dc:description/>
  <cp:lastModifiedBy>Leal de Ibarra Ribo, Xavier</cp:lastModifiedBy>
  <cp:revision/>
  <dcterms:created xsi:type="dcterms:W3CDTF">2023-01-10T08:26:43Z</dcterms:created>
  <dcterms:modified xsi:type="dcterms:W3CDTF">2023-03-24T08:12:56Z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0x01010070CA21857B63BD4C8056F78FA0DD052A</vt:lpwstr>
  </property>
</Properties>
</file>